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I63" i="1" l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4" i="1"/>
  <c r="I65" i="1"/>
  <c r="I66" i="1"/>
  <c r="I67" i="1"/>
  <c r="I68" i="1"/>
  <c r="H81" i="1"/>
  <c r="H84" i="1"/>
  <c r="H44" i="1"/>
  <c r="H40" i="1"/>
  <c r="G40" i="1"/>
  <c r="G39" i="1" s="1"/>
  <c r="G38" i="1" s="1"/>
  <c r="I32" i="1"/>
  <c r="I29" i="1"/>
  <c r="I30" i="1"/>
  <c r="I31" i="1"/>
  <c r="I19" i="1"/>
  <c r="I20" i="1"/>
  <c r="H39" i="1" l="1"/>
  <c r="I23" i="1"/>
  <c r="I24" i="1"/>
  <c r="I33" i="1"/>
  <c r="I35" i="1"/>
  <c r="I36" i="1"/>
  <c r="I72" i="1"/>
  <c r="I76" i="1"/>
  <c r="I80" i="1"/>
  <c r="I85" i="1"/>
  <c r="I87" i="1"/>
  <c r="I89" i="1"/>
  <c r="I94" i="1"/>
  <c r="I98" i="1"/>
  <c r="I100" i="1"/>
  <c r="I105" i="1"/>
  <c r="I107" i="1"/>
  <c r="I112" i="1"/>
  <c r="I116" i="1"/>
  <c r="H18" i="1"/>
  <c r="H22" i="1"/>
  <c r="H25" i="1"/>
  <c r="H28" i="1"/>
  <c r="H34" i="1"/>
  <c r="H46" i="1"/>
  <c r="H43" i="1" s="1"/>
  <c r="H54" i="1"/>
  <c r="H53" i="1" s="1"/>
  <c r="H75" i="1"/>
  <c r="H74" i="1" s="1"/>
  <c r="H73" i="1" s="1"/>
  <c r="H79" i="1"/>
  <c r="H88" i="1"/>
  <c r="H97" i="1"/>
  <c r="H99" i="1"/>
  <c r="H104" i="1"/>
  <c r="H103" i="1" s="1"/>
  <c r="H111" i="1"/>
  <c r="H110" i="1" s="1"/>
  <c r="H109" i="1" s="1"/>
  <c r="H78" i="1" l="1"/>
  <c r="H77" i="1" s="1"/>
  <c r="H96" i="1"/>
  <c r="H52" i="1"/>
  <c r="H108" i="1"/>
  <c r="H95" i="1"/>
  <c r="H42" i="1"/>
  <c r="H17" i="1"/>
  <c r="H102" i="1"/>
  <c r="H38" i="1"/>
  <c r="H21" i="1"/>
  <c r="H16" i="1"/>
  <c r="G115" i="1"/>
  <c r="I115" i="1" s="1"/>
  <c r="G111" i="1"/>
  <c r="G110" i="1" s="1"/>
  <c r="G109" i="1" s="1"/>
  <c r="G108" i="1" s="1"/>
  <c r="G106" i="1"/>
  <c r="I106" i="1" s="1"/>
  <c r="G104" i="1"/>
  <c r="I104" i="1" s="1"/>
  <c r="G99" i="1"/>
  <c r="I99" i="1" s="1"/>
  <c r="G97" i="1"/>
  <c r="I97" i="1" s="1"/>
  <c r="G93" i="1"/>
  <c r="I93" i="1" s="1"/>
  <c r="G88" i="1"/>
  <c r="I88" i="1" s="1"/>
  <c r="G86" i="1"/>
  <c r="I86" i="1" s="1"/>
  <c r="G84" i="1"/>
  <c r="G79" i="1"/>
  <c r="I79" i="1" s="1"/>
  <c r="G75" i="1"/>
  <c r="I75" i="1" s="1"/>
  <c r="G71" i="1"/>
  <c r="I71" i="1" s="1"/>
  <c r="H65" i="1"/>
  <c r="G63" i="1"/>
  <c r="G59" i="1"/>
  <c r="G57" i="1"/>
  <c r="G54" i="1"/>
  <c r="G53" i="1"/>
  <c r="G50" i="1"/>
  <c r="G46" i="1"/>
  <c r="G43" i="1" s="1"/>
  <c r="G42" i="1" s="1"/>
  <c r="G34" i="1"/>
  <c r="I34" i="1" s="1"/>
  <c r="G28" i="1"/>
  <c r="I28" i="1" s="1"/>
  <c r="G25" i="1"/>
  <c r="G22" i="1"/>
  <c r="I22" i="1" s="1"/>
  <c r="G18" i="1"/>
  <c r="I18" i="1" s="1"/>
  <c r="G70" i="1" l="1"/>
  <c r="G103" i="1"/>
  <c r="I103" i="1" s="1"/>
  <c r="G114" i="1"/>
  <c r="G74" i="1"/>
  <c r="I74" i="1" s="1"/>
  <c r="I109" i="1"/>
  <c r="H63" i="1"/>
  <c r="H62" i="1" s="1"/>
  <c r="H61" i="1" s="1"/>
  <c r="H15" i="1"/>
  <c r="H14" i="1" s="1"/>
  <c r="G92" i="1"/>
  <c r="I92" i="1" s="1"/>
  <c r="G62" i="1"/>
  <c r="G61" i="1" s="1"/>
  <c r="G102" i="1"/>
  <c r="G101" i="1" s="1"/>
  <c r="H101" i="1"/>
  <c r="I108" i="1"/>
  <c r="I84" i="1"/>
  <c r="G96" i="1"/>
  <c r="G113" i="1"/>
  <c r="I113" i="1" s="1"/>
  <c r="I114" i="1"/>
  <c r="I111" i="1"/>
  <c r="G49" i="1"/>
  <c r="G56" i="1"/>
  <c r="G73" i="1"/>
  <c r="I73" i="1" s="1"/>
  <c r="G91" i="1"/>
  <c r="I110" i="1"/>
  <c r="G21" i="1"/>
  <c r="I21" i="1" s="1"/>
  <c r="G17" i="1"/>
  <c r="G16" i="1"/>
  <c r="I16" i="1" s="1"/>
  <c r="I83" i="1" l="1"/>
  <c r="I17" i="1"/>
  <c r="I70" i="1"/>
  <c r="G69" i="1"/>
  <c r="I69" i="1" s="1"/>
  <c r="I101" i="1"/>
  <c r="H117" i="1"/>
  <c r="G90" i="1"/>
  <c r="I90" i="1" s="1"/>
  <c r="I91" i="1"/>
  <c r="G48" i="1"/>
  <c r="G52" i="1"/>
  <c r="G95" i="1"/>
  <c r="I95" i="1" s="1"/>
  <c r="I96" i="1"/>
  <c r="I102" i="1"/>
  <c r="G15" i="1" l="1"/>
  <c r="I82" i="1"/>
  <c r="G81" i="1"/>
  <c r="I15" i="1"/>
  <c r="G78" i="1" l="1"/>
  <c r="I81" i="1"/>
  <c r="G77" i="1" l="1"/>
  <c r="I78" i="1"/>
  <c r="I77" i="1" l="1"/>
  <c r="G14" i="1"/>
  <c r="I14" i="1" l="1"/>
  <c r="G117" i="1"/>
  <c r="I117" i="1" s="1"/>
</calcChain>
</file>

<file path=xl/sharedStrings.xml><?xml version="1.0" encoding="utf-8"?>
<sst xmlns="http://schemas.openxmlformats.org/spreadsheetml/2006/main" count="445" uniqueCount="154">
  <si>
    <t xml:space="preserve">                          к решению Совета депутатов муниципального образования - </t>
  </si>
  <si>
    <t>сельское поселение "Петропавловское"</t>
  </si>
  <si>
    <t>(тыс. рублей)</t>
  </si>
  <si>
    <t xml:space="preserve">Наименование </t>
  </si>
  <si>
    <t>Коды  ведомственной классификации</t>
  </si>
  <si>
    <t>ГРБС</t>
  </si>
  <si>
    <t>Раз  дел</t>
  </si>
  <si>
    <t>Под   раз    дел</t>
  </si>
  <si>
    <t>Целевая статья</t>
  </si>
  <si>
    <t>Вид рас  хода</t>
  </si>
  <si>
    <t>Администрация муниципального образования - сельское поселение "Петропавловское"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</si>
  <si>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</si>
  <si>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</si>
  <si>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</si>
  <si>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</si>
  <si>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</si>
  <si>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 местного самоуправления</t>
  </si>
  <si>
    <t>99900 98100</t>
  </si>
  <si>
    <t>Расходы на обеспечение функционирования высшего должностного лица муниципального образования</t>
  </si>
  <si>
    <t>99900 98101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</si>
  <si>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</si>
  <si>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</si>
  <si>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</si>
  <si>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</si>
  <si>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</si>
  <si>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</si>
  <si>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по расчету и предоставлению дотаций поселениям</t>
  </si>
  <si>
    <t>99900 73090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</si>
  <si>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</si>
  <si>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</si>
  <si>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</si>
  <si>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</si>
  <si>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 xml:space="preserve">Расходы на обеспечение минимального размера оплаты труда низкооплачиваемым категориям работников </t>
  </si>
  <si>
    <t>99900 62120</t>
  </si>
  <si>
    <t>Расходы на обеспечение функций органов местного самоуправления</t>
  </si>
  <si>
    <t>99900 98102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</si>
  <si>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</si>
  <si>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</si>
  <si>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122</t>
  </si>
  <si>
    <t>Уплата налогов</t>
  </si>
  <si>
    <t>99900 8829И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</si>
  <si>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</si>
  <si>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</si>
  <si>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</si>
  <si>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</si>
  <si>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</si>
  <si>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Уплата иных платежей</t>
  </si>
  <si>
    <t>853</t>
  </si>
  <si>
    <t>Обеспечение проведения выборов и референдумов</t>
  </si>
  <si>
    <t>07</t>
  </si>
  <si>
    <t>Проведение выборов и референдумов</t>
  </si>
  <si>
    <t>99900 88800</t>
  </si>
  <si>
    <t>Проведение выборов в представительные органы муниципального образования</t>
  </si>
  <si>
    <t>99900 88801</t>
  </si>
  <si>
    <t>Проведение выборов главы муниципального образования</t>
  </si>
  <si>
    <t>99900 88802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</si>
  <si>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</si>
  <si>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</si>
  <si>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000</t>
  </si>
  <si>
    <t>Межбюджетные трансферты бюджетам муниципальных образований из бюджетов сельских поселении на осуществление части полномочии по решению вопросов местного значения в соответствии с заключенными соглашениями</t>
  </si>
  <si>
    <t>99900 40000</t>
  </si>
  <si>
    <t xml:space="preserve">Межбюджетные трансферты из бюджетов поселений бюджету муниципального района на осуществление полномочий по осуществлению внешнего муниципального финансового контроля поселений Бичурского района в соответствии с заключенными соглашениями
</t>
  </si>
  <si>
    <t>99900 45000</t>
  </si>
  <si>
    <t>Иные межбюджетные трансферты</t>
  </si>
  <si>
    <t>540</t>
  </si>
  <si>
    <t>Резервные фонды</t>
  </si>
  <si>
    <t>11</t>
  </si>
  <si>
    <t>Резервный фонд местной администрации</t>
  </si>
  <si>
    <t>99900 88600</t>
  </si>
  <si>
    <t>Резервный фонд финансирования непредвиденных расходов Администрации МО-СП "Петропавловское"</t>
  </si>
  <si>
    <t>99900 88604</t>
  </si>
  <si>
    <t>Резервные средства</t>
  </si>
  <si>
    <t>870</t>
  </si>
  <si>
    <t>Другие общегосударственные вопросы</t>
  </si>
  <si>
    <t>13</t>
  </si>
  <si>
    <t>Финансовая поддержка ТОС посредством республиканского конкурса "Лучшее территориальное общественное самоуправление"</t>
  </si>
  <si>
    <t>99900 74030</t>
  </si>
  <si>
    <t>Субсидии некоммерческим организациям (за исключением государственных (муниципальных) учреждений)</t>
  </si>
  <si>
    <t>630</t>
  </si>
  <si>
    <t>Иные субсидии некоммерческим организациям (за исключением государственных (муниципальных) учреждений)</t>
  </si>
  <si>
    <t>634</t>
  </si>
  <si>
    <t>Выполнение других обязательств муниципального образования</t>
  </si>
  <si>
    <t>99900 88200</t>
  </si>
  <si>
    <t>Оценка недвижимости, признание прав и регулирование отношений по государственной и муниципальной собственности</t>
  </si>
  <si>
    <t>99900 88211</t>
  </si>
  <si>
    <t>Прочие расходы связанные с выполнением обязательств органов местного самоуправления</t>
  </si>
  <si>
    <t>99900 8829Ж</t>
  </si>
  <si>
    <t>Национальная оборона</t>
  </si>
  <si>
    <t>Мобилизационная и вневойсковая подготовка</t>
  </si>
  <si>
    <t>03</t>
  </si>
  <si>
    <t>Субвенции на осуществление первичного воинского учета на территориях, где отсутствуют военные комиссариаты,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</si>
  <si>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99900 51180</t>
  </si>
  <si>
    <t>99900 51108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</si>
  <si>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</si>
  <si>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</si>
  <si>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</si>
  <si>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</si>
  <si>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99900 88230</t>
  </si>
  <si>
    <t>Национальная экономика</t>
  </si>
  <si>
    <t>Дорожное хозяйство (дорожные фонды)</t>
  </si>
  <si>
    <t>Ремонт и содержание автодорог и мостов местного значения</t>
  </si>
  <si>
    <t>99900 Д0000</t>
  </si>
  <si>
    <t>Жилищно-коммунальное хозяйство</t>
  </si>
  <si>
    <t>05</t>
  </si>
  <si>
    <t>Благоустройство</t>
  </si>
  <si>
    <t>Стимулирование муниципальных образований-сельских поселений в части проведения мероприятий по организации общественных работ</t>
  </si>
  <si>
    <t>99900 80401</t>
  </si>
  <si>
    <t xml:space="preserve">Прочие мероприятия, связанные с выполнением обязательств органов местного самоуправления  </t>
  </si>
  <si>
    <t>99900 88290</t>
  </si>
  <si>
    <t>Уличное освещение</t>
  </si>
  <si>
    <t>99900 88291</t>
  </si>
  <si>
    <t>Прочие мероприятия по благоустройству территории сельского поселения</t>
  </si>
  <si>
    <t>99900 8829Е</t>
  </si>
  <si>
    <t>Организация и содержание мест захоронения</t>
  </si>
  <si>
    <t>99900 8829К</t>
  </si>
  <si>
    <t>Развитие общественной инфраструктуры</t>
  </si>
  <si>
    <t>99900 S2140</t>
  </si>
  <si>
    <t>Закупка товаров, работ, услуг в целях капитального ремонта государственного имущества</t>
  </si>
  <si>
    <t>Охрана окружающей среды</t>
  </si>
  <si>
    <t xml:space="preserve">Другие вопросы в области охраны окружающей среды </t>
  </si>
  <si>
    <t>Образование</t>
  </si>
  <si>
    <t>Профессиональная подготовка, переподготовка и повышение квалификации</t>
  </si>
  <si>
    <t>Обеспечение профессиональной переподготовки, повышения квалификации глав муниципальных образований и муниципальных служащих за счет средств Республиканского бюджета</t>
  </si>
  <si>
    <t>99900 S2870</t>
  </si>
  <si>
    <t>Обеспечение профессиональной переподготовки, повышения квалификации глав муниципальных образований и муниципальных служащих за счет средств местного бюджета</t>
  </si>
  <si>
    <t>99900 S287S</t>
  </si>
  <si>
    <t>Культура, кинематография</t>
  </si>
  <si>
    <t>08</t>
  </si>
  <si>
    <t>Культура</t>
  </si>
  <si>
    <t>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</si>
  <si>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99900 88210</t>
  </si>
  <si>
    <t>Расходы на осуществление части полномочий по организации библиотечного обслуживания</t>
  </si>
  <si>
    <t>99900 62130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</si>
  <si>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</si>
  <si>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</si>
  <si>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</si>
  <si>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</si>
  <si>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99900 88500</t>
  </si>
  <si>
    <t>Доплаты к пенсиям муниципальных служащих</t>
  </si>
  <si>
    <t>99900 88501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</si>
  <si>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</si>
  <si>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</si>
  <si>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</si>
  <si>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Массовый спорт</t>
  </si>
  <si>
    <t xml:space="preserve">Расходы на проведение мероприятий в области физической культуры и  спорта </t>
  </si>
  <si>
    <t>99900 88260</t>
  </si>
  <si>
    <t>Всего расходов:</t>
  </si>
  <si>
    <t>Приложение № 3</t>
  </si>
  <si>
    <t xml:space="preserve">"Об исполнении  бюджета муниципального образования - </t>
  </si>
  <si>
    <t>Утверждено</t>
  </si>
  <si>
    <t>Исполнено</t>
  </si>
  <si>
    <t>% исполнения</t>
  </si>
  <si>
    <t>сельское поселение "Петропавловское" за 2018 год</t>
  </si>
  <si>
    <t xml:space="preserve">Ведомственная структура расходов бюджета муниципального образования - сельское поселение "Петропавловское" на 01 апреля 2018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</si>
</sst>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.00000"/>
    <numFmt numFmtId="165" formatCode="0.000"/>
    <numFmt numFmtId="166" formatCode="0.0000"/>
    <numFmt numFmtId="167" formatCode="0.0"/>
    <numFmt numFmtId="168" formatCode="_-* #,##0.00000_р_._-;\-* #,##0.00000_р_._-;_-* &quot;-&quot;?????_р_._-;_-@_-"/>
    <numFmt numFmtId="169" formatCode="_-* #,##0.00000_р_._-;\-* #,##0.00000_р_._-;_-* &quot;-&quot;??_р_.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102">
    <xf numFmtId="0" fontId="0" fillId="0" borderId="0" xfId="0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right" vertical="center" wrapText="1" indent="1"/>
    </xf>
    <xf numFmtId="165" fontId="9" fillId="0" borderId="2" xfId="0" applyNumberFormat="1" applyFont="1" applyFill="1" applyBorder="1" applyAlignment="1">
      <alignment horizontal="right" vertical="center" wrapText="1" indent="1"/>
    </xf>
    <xf numFmtId="0" fontId="10" fillId="0" borderId="0" xfId="0" applyFont="1" applyFill="1" applyAlignment="1">
      <alignment wrapText="1"/>
    </xf>
    <xf numFmtId="164" fontId="6" fillId="0" borderId="2" xfId="0" applyNumberFormat="1" applyFont="1" applyFill="1" applyBorder="1" applyAlignment="1">
      <alignment horizontal="right" vertical="center" wrapText="1" inden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165" fontId="8" fillId="0" borderId="2" xfId="0" applyNumberFormat="1" applyFont="1" applyFill="1" applyBorder="1" applyAlignment="1">
      <alignment horizontal="right" vertical="center" wrapText="1" indent="1"/>
    </xf>
    <xf numFmtId="165" fontId="6" fillId="0" borderId="2" xfId="0" applyNumberFormat="1" applyFont="1" applyFill="1" applyBorder="1" applyAlignment="1">
      <alignment horizontal="right" vertical="center" wrapText="1" indent="1"/>
    </xf>
    <xf numFmtId="0" fontId="11" fillId="0" borderId="2" xfId="0" applyFont="1" applyBorder="1"/>
    <xf numFmtId="166" fontId="8" fillId="0" borderId="2" xfId="0" applyNumberFormat="1" applyFont="1" applyFill="1" applyBorder="1" applyAlignment="1">
      <alignment horizontal="right" vertical="center" wrapText="1" indent="1"/>
    </xf>
    <xf numFmtId="166" fontId="6" fillId="0" borderId="2" xfId="0" applyNumberFormat="1" applyFont="1" applyFill="1" applyBorder="1" applyAlignment="1">
      <alignment horizontal="right" vertical="center" wrapText="1" indent="1"/>
    </xf>
    <xf numFmtId="0" fontId="7" fillId="0" borderId="2" xfId="0" applyFont="1" applyFill="1" applyBorder="1" applyAlignment="1">
      <alignment vertical="top" wrapText="1"/>
    </xf>
    <xf numFmtId="0" fontId="5" fillId="0" borderId="2" xfId="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0" fontId="5" fillId="0" borderId="2" xfId="0" applyFont="1" applyBorder="1"/>
    <xf numFmtId="165" fontId="3" fillId="0" borderId="2" xfId="0" applyNumberFormat="1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2" xfId="0" applyFont="1" applyFill="1" applyBorder="1" applyAlignment="1">
      <alignment wrapText="1"/>
    </xf>
    <xf numFmtId="0" fontId="7" fillId="0" borderId="2" xfId="0" applyFont="1" applyBorder="1"/>
    <xf numFmtId="0" fontId="7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3" fillId="0" borderId="0" xfId="0" applyFont="1" applyFill="1" applyAlignment="1">
      <alignment wrapText="1"/>
    </xf>
    <xf numFmtId="0" fontId="7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right" vertical="center" indent="1"/>
    </xf>
    <xf numFmtId="165" fontId="13" fillId="0" borderId="2" xfId="0" applyNumberFormat="1" applyFont="1" applyFill="1" applyBorder="1" applyAlignment="1">
      <alignment horizontal="right" vertical="center" wrapText="1" indent="1"/>
    </xf>
    <xf numFmtId="166" fontId="6" fillId="0" borderId="2" xfId="0" applyNumberFormat="1" applyFont="1" applyFill="1" applyBorder="1" applyAlignment="1">
      <alignment horizontal="right" vertical="center" indent="1"/>
    </xf>
    <xf numFmtId="165" fontId="6" fillId="0" borderId="2" xfId="0" applyNumberFormat="1" applyFont="1" applyFill="1" applyBorder="1" applyAlignment="1">
      <alignment horizontal="right" vertical="center" indent="1"/>
    </xf>
    <xf numFmtId="0" fontId="7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 vertical="center" indent="1"/>
    </xf>
    <xf numFmtId="165" fontId="3" fillId="2" borderId="2" xfId="0" applyNumberFormat="1" applyFont="1" applyFill="1" applyBorder="1" applyAlignment="1">
      <alignment horizontal="right" vertical="center" wrapText="1" indent="1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6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right" vertical="center" indent="1"/>
    </xf>
    <xf numFmtId="165" fontId="3" fillId="0" borderId="3" xfId="0" applyNumberFormat="1" applyFont="1" applyFill="1" applyBorder="1" applyAlignment="1">
      <alignment horizontal="right" vertical="center" wrapText="1" indent="1"/>
    </xf>
    <xf numFmtId="0" fontId="5" fillId="0" borderId="0" xfId="0" applyFont="1"/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right" vertical="center" indent="1"/>
    </xf>
    <xf numFmtId="0" fontId="8" fillId="2" borderId="3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 indent="1"/>
    </xf>
    <xf numFmtId="164" fontId="8" fillId="2" borderId="2" xfId="0" applyNumberFormat="1" applyFont="1" applyFill="1" applyBorder="1" applyAlignment="1">
      <alignment horizontal="right" vertical="center" indent="1"/>
    </xf>
    <xf numFmtId="0" fontId="3" fillId="2" borderId="0" xfId="0" applyFont="1" applyFill="1" applyAlignment="1">
      <alignment wrapText="1"/>
    </xf>
    <xf numFmtId="164" fontId="6" fillId="2" borderId="2" xfId="0" applyNumberFormat="1" applyFont="1" applyFill="1" applyBorder="1" applyAlignment="1">
      <alignment horizontal="right" vertical="center" indent="1"/>
    </xf>
    <xf numFmtId="166" fontId="6" fillId="2" borderId="2" xfId="0" applyNumberFormat="1" applyFont="1" applyFill="1" applyBorder="1" applyAlignment="1">
      <alignment horizontal="right" vertical="center" indent="1"/>
    </xf>
    <xf numFmtId="0" fontId="5" fillId="2" borderId="2" xfId="0" applyFont="1" applyFill="1" applyBorder="1" applyAlignment="1">
      <alignment vertical="center" wrapText="1"/>
    </xf>
    <xf numFmtId="164" fontId="8" fillId="0" borderId="2" xfId="1" applyNumberFormat="1" applyFont="1" applyFill="1" applyBorder="1" applyAlignment="1">
      <alignment horizontal="right" vertical="center" indent="1"/>
    </xf>
    <xf numFmtId="0" fontId="1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166" fontId="6" fillId="0" borderId="0" xfId="0" applyNumberFormat="1" applyFont="1" applyFill="1" applyAlignment="1">
      <alignment wrapText="1"/>
    </xf>
    <xf numFmtId="167" fontId="6" fillId="0" borderId="0" xfId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wrapText="1"/>
    </xf>
    <xf numFmtId="168" fontId="3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167" fontId="6" fillId="0" borderId="0" xfId="0" applyNumberFormat="1" applyFont="1" applyFill="1" applyAlignment="1">
      <alignment wrapText="1"/>
    </xf>
    <xf numFmtId="169" fontId="3" fillId="0" borderId="0" xfId="0" applyNumberFormat="1" applyFont="1" applyFill="1" applyAlignment="1">
      <alignment wrapText="1"/>
    </xf>
    <xf numFmtId="0" fontId="15" fillId="0" borderId="0" xfId="0" applyFont="1" applyFill="1" applyAlignment="1">
      <alignment wrapText="1"/>
    </xf>
    <xf numFmtId="0" fontId="16" fillId="0" borderId="0" xfId="0" applyFont="1" applyFill="1" applyAlignment="1">
      <alignment wrapText="1"/>
    </xf>
    <xf numFmtId="167" fontId="17" fillId="0" borderId="0" xfId="0" applyNumberFormat="1" applyFont="1" applyFill="1" applyAlignment="1">
      <alignment wrapText="1"/>
    </xf>
    <xf numFmtId="167" fontId="17" fillId="0" borderId="0" xfId="0" applyNumberFormat="1" applyFont="1" applyFill="1" applyBorder="1" applyAlignment="1">
      <alignment horizontal="right" vertical="center" wrapText="1"/>
    </xf>
    <xf numFmtId="167" fontId="16" fillId="0" borderId="0" xfId="0" applyNumberFormat="1" applyFont="1" applyFill="1" applyAlignment="1">
      <alignment wrapText="1"/>
    </xf>
    <xf numFmtId="167" fontId="6" fillId="0" borderId="0" xfId="0" applyNumberFormat="1" applyFont="1" applyFill="1" applyBorder="1" applyAlignment="1">
      <alignment horizontal="right" vertical="center" wrapText="1"/>
    </xf>
    <xf numFmtId="167" fontId="8" fillId="0" borderId="0" xfId="0" applyNumberFormat="1" applyFont="1" applyFill="1" applyAlignment="1">
      <alignment wrapText="1"/>
    </xf>
    <xf numFmtId="166" fontId="3" fillId="0" borderId="2" xfId="0" applyNumberFormat="1" applyFont="1" applyFill="1" applyBorder="1" applyAlignment="1">
      <alignment horizontal="right" vertical="center" wrapText="1" indent="1"/>
    </xf>
    <xf numFmtId="164" fontId="3" fillId="0" borderId="2" xfId="0" applyNumberFormat="1" applyFont="1" applyFill="1" applyBorder="1" applyAlignment="1">
      <alignment horizontal="right" vertical="center" wrapText="1" indent="1"/>
    </xf>
    <xf numFmtId="0" fontId="3" fillId="0" borderId="0" xfId="0" applyFont="1" applyFill="1" applyAlignment="1">
      <alignment horizontal="left" wrapText="1" indent="4"/>
    </xf>
    <xf numFmtId="0" fontId="2" fillId="0" borderId="0" xfId="0" applyFont="1" applyFill="1" applyAlignment="1">
      <alignment horizontal="left" wrapText="1" indent="4"/>
    </xf>
    <xf numFmtId="167" fontId="3" fillId="0" borderId="2" xfId="0" applyNumberFormat="1" applyFont="1" applyFill="1" applyBorder="1" applyAlignment="1">
      <alignment horizontal="left" wrapText="1" indent="4"/>
    </xf>
    <xf numFmtId="0" fontId="3" fillId="0" borderId="2" xfId="0" applyFont="1" applyFill="1" applyBorder="1" applyAlignment="1">
      <alignment horizontal="left" wrapText="1" indent="4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 indent="4"/>
    </xf>
    <xf numFmtId="0" fontId="2" fillId="0" borderId="0" xfId="0" applyFont="1" applyFill="1" applyAlignment="1">
      <alignment horizontal="right" vertical="distributed"/>
    </xf>
    <xf numFmtId="0" fontId="3" fillId="0" borderId="2" xfId="0" applyFont="1" applyFill="1" applyBorder="1" applyAlignment="1">
      <alignment horizontal="left" wrapText="1" indent="4"/>
    </xf>
    <xf numFmtId="0" fontId="4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left" wrapText="1"/>
    </xf>
    <xf numFmtId="164" fontId="6" fillId="0" borderId="2" xfId="0" applyNumberFormat="1" applyFont="1" applyFill="1" applyBorder="1" applyAlignment="1">
      <alignment horizontal="right" vertical="center" indent="1"/>
    </xf>
  </cellXfs>
  <cellStyles count="3">
    <cellStyle name="Обычный" xfId="0" builtinId="0"/>
    <cellStyle name="Обычный_функциональная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5"/>
  <sheetViews>
    <sheetView tabSelected="1" topLeftCell="A9" zoomScaleNormal="100" zoomScaleSheetLayoutView="100" workbookViewId="0">
      <selection activeCell="I36" sqref="I36"/>
    </sheetView>
  </sheetViews>
  <sheetFormatPr defaultRowHeight="12.75" x14ac:dyDescent="0.2"/>
  <cols>
    <col min="1" max="1" width="53.28515625" style="66" customWidth="1"/>
    <col min="2" max="2" width="5.140625" style="67" customWidth="1"/>
    <col min="3" max="3" width="5.28515625" style="67" customWidth="1"/>
    <col min="4" max="4" width="5.7109375" style="67" customWidth="1"/>
    <col min="5" max="5" width="11.42578125" style="67" customWidth="1"/>
    <col min="6" max="6" width="6" style="67" customWidth="1"/>
    <col min="7" max="7" width="13.5703125" style="67" customWidth="1"/>
    <col min="8" max="8" width="16.140625" style="2" customWidth="1"/>
    <col min="9" max="9" width="15.42578125" style="84" customWidth="1"/>
    <col min="10" max="10" width="12" style="2" customWidth="1"/>
    <col min="11" max="16384" width="9.140625" style="2"/>
  </cols>
  <sheetData>
    <row r="2" spans="1:10" ht="15.75" x14ac:dyDescent="0.25">
      <c r="A2" s="100"/>
      <c r="B2" s="100"/>
      <c r="C2" s="100"/>
      <c r="D2" s="100"/>
      <c r="E2" s="1"/>
      <c r="F2" s="1"/>
      <c r="G2" s="1"/>
    </row>
    <row r="3" spans="1:10" ht="15.75" customHeight="1" x14ac:dyDescent="0.25">
      <c r="A3" s="99"/>
      <c r="B3" s="99"/>
      <c r="C3" s="99"/>
      <c r="D3" s="99"/>
      <c r="E3" s="99"/>
      <c r="F3" s="99"/>
      <c r="G3" s="99"/>
      <c r="H3" s="99"/>
      <c r="I3" s="85"/>
      <c r="J3" s="3"/>
    </row>
    <row r="4" spans="1:10" ht="15" customHeight="1" x14ac:dyDescent="0.25">
      <c r="A4" s="99" t="s">
        <v>147</v>
      </c>
      <c r="B4" s="99"/>
      <c r="C4" s="99"/>
      <c r="D4" s="99"/>
      <c r="E4" s="99"/>
      <c r="F4" s="99"/>
      <c r="G4" s="99"/>
      <c r="H4" s="99"/>
      <c r="I4" s="99"/>
      <c r="J4" s="1"/>
    </row>
    <row r="5" spans="1:10" ht="15" customHeight="1" x14ac:dyDescent="0.25">
      <c r="A5" s="99" t="s">
        <v>0</v>
      </c>
      <c r="B5" s="99"/>
      <c r="C5" s="99"/>
      <c r="D5" s="99"/>
      <c r="E5" s="99"/>
      <c r="F5" s="99"/>
      <c r="G5" s="99"/>
      <c r="H5" s="99"/>
      <c r="I5" s="99"/>
      <c r="J5" s="1"/>
    </row>
    <row r="6" spans="1:10" ht="18" customHeight="1" x14ac:dyDescent="0.25">
      <c r="A6" s="99" t="s">
        <v>1</v>
      </c>
      <c r="B6" s="99"/>
      <c r="C6" s="99"/>
      <c r="D6" s="99"/>
      <c r="E6" s="99"/>
      <c r="F6" s="99"/>
      <c r="G6" s="99"/>
      <c r="H6" s="99"/>
      <c r="I6" s="99"/>
    </row>
    <row r="7" spans="1:10" ht="15" customHeight="1" x14ac:dyDescent="0.25">
      <c r="A7" s="99" t="s">
        <v>148</v>
      </c>
      <c r="B7" s="99"/>
      <c r="C7" s="99"/>
      <c r="D7" s="99"/>
      <c r="E7" s="99"/>
      <c r="F7" s="99"/>
      <c r="G7" s="99"/>
      <c r="H7" s="99"/>
      <c r="I7" s="99"/>
    </row>
    <row r="8" spans="1:10" ht="15" customHeight="1" x14ac:dyDescent="0.2">
      <c r="A8" s="90" t="s">
        <v>152</v>
      </c>
      <c r="B8" s="90"/>
      <c r="C8" s="90"/>
      <c r="D8" s="90"/>
      <c r="E8" s="90"/>
      <c r="F8" s="90"/>
      <c r="G8" s="90"/>
      <c r="H8" s="90"/>
      <c r="I8" s="90"/>
    </row>
    <row r="9" spans="1:10" ht="38.25" customHeight="1" x14ac:dyDescent="0.25">
      <c r="A9" s="92" t="s">
        <v>153</v>
      </c>
      <c r="B9" s="92"/>
      <c r="C9" s="92"/>
      <c r="D9" s="92"/>
      <c r="E9" s="92"/>
      <c r="F9" s="92"/>
      <c r="G9" s="92"/>
      <c r="H9" s="92"/>
      <c r="I9" s="92"/>
    </row>
    <row r="10" spans="1:10" ht="14.25" customHeight="1" x14ac:dyDescent="0.2">
      <c r="A10" s="93" t="s">
        <v>2</v>
      </c>
      <c r="B10" s="93"/>
      <c r="C10" s="93"/>
      <c r="D10" s="93"/>
      <c r="E10" s="93"/>
      <c r="F10" s="93"/>
      <c r="G10" s="93"/>
      <c r="H10" s="93"/>
      <c r="I10" s="93"/>
    </row>
    <row r="11" spans="1:10" ht="16.5" customHeight="1" x14ac:dyDescent="0.2">
      <c r="A11" s="98" t="s">
        <v>3</v>
      </c>
      <c r="B11" s="94" t="s">
        <v>4</v>
      </c>
      <c r="C11" s="94"/>
      <c r="D11" s="94"/>
      <c r="E11" s="94"/>
      <c r="F11" s="94"/>
      <c r="G11" s="94" t="s">
        <v>149</v>
      </c>
      <c r="H11" s="95" t="s">
        <v>150</v>
      </c>
      <c r="I11" s="91" t="s">
        <v>151</v>
      </c>
    </row>
    <row r="12" spans="1:10" ht="27" customHeight="1" x14ac:dyDescent="0.2">
      <c r="A12" s="98"/>
      <c r="B12" s="94" t="s">
        <v>5</v>
      </c>
      <c r="C12" s="94" t="s">
        <v>6</v>
      </c>
      <c r="D12" s="94" t="s">
        <v>7</v>
      </c>
      <c r="E12" s="96" t="s">
        <v>8</v>
      </c>
      <c r="F12" s="94" t="s">
        <v>9</v>
      </c>
      <c r="G12" s="94"/>
      <c r="H12" s="95"/>
      <c r="I12" s="91"/>
    </row>
    <row r="13" spans="1:10" x14ac:dyDescent="0.2">
      <c r="A13" s="98"/>
      <c r="B13" s="94"/>
      <c r="C13" s="94"/>
      <c r="D13" s="94"/>
      <c r="E13" s="96"/>
      <c r="F13" s="94"/>
      <c r="G13" s="94"/>
      <c r="H13" s="95"/>
      <c r="I13" s="91"/>
    </row>
    <row r="14" spans="1:10" ht="27" customHeight="1" x14ac:dyDescent="0.2">
      <c r="A14" s="4" t="s">
        <v>10</v>
      </c>
      <c r="B14" s="5">
        <v>850</v>
      </c>
      <c r="C14" s="6" t="s">
        <v>11</v>
      </c>
      <c r="D14" s="6" t="s">
        <v>11</v>
      </c>
      <c r="E14" s="6"/>
      <c r="F14" s="6"/>
      <c r="G14" s="7">
        <f>G15+G61+G69+G73+G77+G90+G101+G108+G113+G95</f>
        <v>2206.5072300000002</v>
      </c>
      <c r="H14" s="7">
        <f>H15+H61+H69+H73+H77+H90+H101+H108+H113+H95</f>
        <v>378.26388999999995</v>
      </c>
      <c r="I14" s="86">
        <f>H14*100/G14</f>
        <v>17.143106755195173</v>
      </c>
    </row>
    <row r="15" spans="1:10" s="9" customFormat="1" ht="18.75" customHeight="1" x14ac:dyDescent="0.25">
      <c r="A15" s="4" t="s">
        <v>12</v>
      </c>
      <c r="B15" s="5">
        <v>850</v>
      </c>
      <c r="C15" s="6" t="s">
        <v>13</v>
      </c>
      <c r="D15" s="6" t="s">
        <v>11</v>
      </c>
      <c r="E15" s="6"/>
      <c r="F15" s="6"/>
      <c r="G15" s="7">
        <f>G17+G21+G42+G48+G52+G38</f>
        <v>1091.28773</v>
      </c>
      <c r="H15" s="7">
        <f>H17+H21+H42+H48+H52</f>
        <v>324.46623</v>
      </c>
      <c r="I15" s="86">
        <f t="shared" ref="I15:I78" si="0">H15*100/G15</f>
        <v>29.732418048904481</v>
      </c>
    </row>
    <row r="16" spans="1:10" s="9" customFormat="1" ht="26.25" customHeight="1" x14ac:dyDescent="0.25">
      <c r="A16" s="4" t="s">
        <v>14</v>
      </c>
      <c r="B16" s="5">
        <v>850</v>
      </c>
      <c r="C16" s="6" t="s">
        <v>13</v>
      </c>
      <c r="D16" s="6" t="s">
        <v>15</v>
      </c>
      <c r="E16" s="6"/>
      <c r="F16" s="6"/>
      <c r="G16" s="10">
        <f>G17</f>
        <v>303</v>
      </c>
      <c r="H16" s="10">
        <f>H17</f>
        <v>106.86356000000001</v>
      </c>
      <c r="I16" s="86">
        <f t="shared" si="0"/>
        <v>35.268501650165014</v>
      </c>
    </row>
    <row r="17" spans="1:9" s="9" customFormat="1" ht="30.75" customHeight="1" x14ac:dyDescent="0.25">
      <c r="A17" s="4" t="s">
        <v>16</v>
      </c>
      <c r="B17" s="5">
        <v>850</v>
      </c>
      <c r="C17" s="6" t="s">
        <v>13</v>
      </c>
      <c r="D17" s="6" t="s">
        <v>15</v>
      </c>
      <c r="E17" s="6" t="s">
        <v>17</v>
      </c>
      <c r="F17" s="6"/>
      <c r="G17" s="10">
        <f>G18</f>
        <v>303</v>
      </c>
      <c r="H17" s="10">
        <f>H18</f>
        <v>106.86356000000001</v>
      </c>
      <c r="I17" s="86">
        <f t="shared" si="0"/>
        <v>35.268501650165014</v>
      </c>
    </row>
    <row r="18" spans="1:9" s="9" customFormat="1" ht="25.5" customHeight="1" x14ac:dyDescent="0.25">
      <c r="A18" s="11" t="s">
        <v>18</v>
      </c>
      <c r="B18" s="5">
        <v>850</v>
      </c>
      <c r="C18" s="6" t="s">
        <v>13</v>
      </c>
      <c r="D18" s="6" t="s">
        <v>15</v>
      </c>
      <c r="E18" s="6" t="s">
        <v>19</v>
      </c>
      <c r="F18" s="6"/>
      <c r="G18" s="10">
        <f>G19+G20</f>
        <v>303</v>
      </c>
      <c r="H18" s="10">
        <f>H19+H20</f>
        <v>106.86356000000001</v>
      </c>
      <c r="I18" s="86">
        <f t="shared" si="0"/>
        <v>35.268501650165014</v>
      </c>
    </row>
    <row r="19" spans="1:9" s="9" customFormat="1" ht="17.25" customHeight="1" x14ac:dyDescent="0.25">
      <c r="A19" s="12" t="s">
        <v>20</v>
      </c>
      <c r="B19" s="5">
        <v>850</v>
      </c>
      <c r="C19" s="6" t="s">
        <v>13</v>
      </c>
      <c r="D19" s="6" t="s">
        <v>15</v>
      </c>
      <c r="E19" s="6" t="s">
        <v>19</v>
      </c>
      <c r="F19" s="6" t="s">
        <v>21</v>
      </c>
      <c r="G19" s="10">
        <v>233</v>
      </c>
      <c r="H19" s="83">
        <v>82.07647</v>
      </c>
      <c r="I19" s="86">
        <f t="shared" si="0"/>
        <v>35.225952789699576</v>
      </c>
    </row>
    <row r="20" spans="1:9" s="9" customFormat="1" ht="38.25" customHeight="1" x14ac:dyDescent="0.25">
      <c r="A20" s="12" t="s">
        <v>22</v>
      </c>
      <c r="B20" s="5">
        <v>850</v>
      </c>
      <c r="C20" s="6" t="s">
        <v>13</v>
      </c>
      <c r="D20" s="6" t="s">
        <v>15</v>
      </c>
      <c r="E20" s="6" t="s">
        <v>19</v>
      </c>
      <c r="F20" s="6" t="s">
        <v>23</v>
      </c>
      <c r="G20" s="10">
        <v>70</v>
      </c>
      <c r="H20" s="23">
        <v>24.787089999999999</v>
      </c>
      <c r="I20" s="86">
        <f t="shared" si="0"/>
        <v>35.410128571428572</v>
      </c>
    </row>
    <row r="21" spans="1:9" s="9" customFormat="1" ht="36.75" customHeight="1" x14ac:dyDescent="0.25">
      <c r="A21" s="12" t="s">
        <v>24</v>
      </c>
      <c r="B21" s="5">
        <v>850</v>
      </c>
      <c r="C21" s="6" t="s">
        <v>13</v>
      </c>
      <c r="D21" s="6" t="s">
        <v>25</v>
      </c>
      <c r="E21" s="6"/>
      <c r="F21" s="6"/>
      <c r="G21" s="10">
        <f>G22+G25+G28+G34</f>
        <v>660.48773000000006</v>
      </c>
      <c r="H21" s="10">
        <f>H22+H25+H28+H34</f>
        <v>217.60266999999999</v>
      </c>
      <c r="I21" s="86">
        <f t="shared" si="0"/>
        <v>32.94575510130975</v>
      </c>
    </row>
    <row r="22" spans="1:9" s="9" customFormat="1" ht="24" customHeight="1" x14ac:dyDescent="0.25">
      <c r="A22" s="13" t="s">
        <v>26</v>
      </c>
      <c r="B22" s="5">
        <v>850</v>
      </c>
      <c r="C22" s="6" t="s">
        <v>13</v>
      </c>
      <c r="D22" s="6" t="s">
        <v>25</v>
      </c>
      <c r="E22" s="6" t="s">
        <v>27</v>
      </c>
      <c r="F22" s="6"/>
      <c r="G22" s="14">
        <f>G23+G24</f>
        <v>2.1</v>
      </c>
      <c r="H22" s="14">
        <f>H23+H24</f>
        <v>0</v>
      </c>
      <c r="I22" s="87">
        <f t="shared" si="0"/>
        <v>0</v>
      </c>
    </row>
    <row r="23" spans="1:9" s="9" customFormat="1" ht="24" hidden="1" customHeight="1" x14ac:dyDescent="0.25">
      <c r="A23" s="12" t="s">
        <v>28</v>
      </c>
      <c r="B23" s="5">
        <v>850</v>
      </c>
      <c r="C23" s="6" t="s">
        <v>13</v>
      </c>
      <c r="D23" s="6" t="s">
        <v>25</v>
      </c>
      <c r="E23" s="6" t="s">
        <v>27</v>
      </c>
      <c r="F23" s="6" t="s">
        <v>29</v>
      </c>
      <c r="G23" s="15"/>
      <c r="H23" s="23"/>
      <c r="I23" s="87" t="e">
        <f t="shared" si="0"/>
        <v>#DIV/0!</v>
      </c>
    </row>
    <row r="24" spans="1:9" s="9" customFormat="1" ht="30" customHeight="1" x14ac:dyDescent="0.25">
      <c r="A24" s="12" t="s">
        <v>30</v>
      </c>
      <c r="B24" s="5">
        <v>850</v>
      </c>
      <c r="C24" s="6" t="s">
        <v>13</v>
      </c>
      <c r="D24" s="6" t="s">
        <v>25</v>
      </c>
      <c r="E24" s="6" t="s">
        <v>27</v>
      </c>
      <c r="F24" s="6" t="s">
        <v>31</v>
      </c>
      <c r="G24" s="15">
        <v>2.1</v>
      </c>
      <c r="H24" s="23"/>
      <c r="I24" s="87">
        <f t="shared" si="0"/>
        <v>0</v>
      </c>
    </row>
    <row r="25" spans="1:9" s="9" customFormat="1" ht="31.5" hidden="1" customHeight="1" x14ac:dyDescent="0.25">
      <c r="A25" s="12" t="s">
        <v>32</v>
      </c>
      <c r="B25" s="5">
        <v>850</v>
      </c>
      <c r="C25" s="6" t="s">
        <v>13</v>
      </c>
      <c r="D25" s="6" t="s">
        <v>25</v>
      </c>
      <c r="E25" s="6" t="s">
        <v>33</v>
      </c>
      <c r="F25" s="6"/>
      <c r="G25" s="14">
        <f>G26+G27</f>
        <v>0</v>
      </c>
      <c r="H25" s="14">
        <f>H26+H27</f>
        <v>0</v>
      </c>
      <c r="I25" s="87"/>
    </row>
    <row r="26" spans="1:9" s="9" customFormat="1" ht="31.5" hidden="1" customHeight="1" x14ac:dyDescent="0.25">
      <c r="A26" s="12" t="s">
        <v>20</v>
      </c>
      <c r="B26" s="5">
        <v>850</v>
      </c>
      <c r="C26" s="6" t="s">
        <v>13</v>
      </c>
      <c r="D26" s="6" t="s">
        <v>25</v>
      </c>
      <c r="E26" s="6" t="s">
        <v>33</v>
      </c>
      <c r="F26" s="6" t="s">
        <v>21</v>
      </c>
      <c r="G26" s="18"/>
      <c r="H26" s="82"/>
      <c r="I26" s="87"/>
    </row>
    <row r="27" spans="1:9" s="9" customFormat="1" ht="38.25" hidden="1" customHeight="1" x14ac:dyDescent="0.25">
      <c r="A27" s="12" t="s">
        <v>22</v>
      </c>
      <c r="B27" s="5">
        <v>850</v>
      </c>
      <c r="C27" s="6" t="s">
        <v>13</v>
      </c>
      <c r="D27" s="6" t="s">
        <v>25</v>
      </c>
      <c r="E27" s="6" t="s">
        <v>33</v>
      </c>
      <c r="F27" s="6" t="s">
        <v>23</v>
      </c>
      <c r="G27" s="18"/>
      <c r="H27" s="82"/>
      <c r="I27" s="87"/>
    </row>
    <row r="28" spans="1:9" s="9" customFormat="1" ht="19.5" customHeight="1" x14ac:dyDescent="0.25">
      <c r="A28" s="16" t="s">
        <v>34</v>
      </c>
      <c r="B28" s="5">
        <v>850</v>
      </c>
      <c r="C28" s="6" t="s">
        <v>13</v>
      </c>
      <c r="D28" s="6" t="s">
        <v>25</v>
      </c>
      <c r="E28" s="6" t="s">
        <v>35</v>
      </c>
      <c r="F28" s="6"/>
      <c r="G28" s="7">
        <f>G29+G30+G31+G32+G33</f>
        <v>656.38773000000003</v>
      </c>
      <c r="H28" s="7">
        <f>H29+H30+H31+H32+H33</f>
        <v>216.80067</v>
      </c>
      <c r="I28" s="86">
        <f t="shared" si="0"/>
        <v>33.029360557973867</v>
      </c>
    </row>
    <row r="29" spans="1:9" s="9" customFormat="1" ht="27" customHeight="1" x14ac:dyDescent="0.25">
      <c r="A29" s="12" t="s">
        <v>36</v>
      </c>
      <c r="B29" s="5">
        <v>850</v>
      </c>
      <c r="C29" s="6" t="s">
        <v>13</v>
      </c>
      <c r="D29" s="6" t="s">
        <v>25</v>
      </c>
      <c r="E29" s="6" t="s">
        <v>35</v>
      </c>
      <c r="F29" s="6" t="s">
        <v>21</v>
      </c>
      <c r="G29" s="10">
        <v>396.83235000000002</v>
      </c>
      <c r="H29" s="83">
        <v>123.91798</v>
      </c>
      <c r="I29" s="86">
        <f t="shared" si="0"/>
        <v>31.226783804294183</v>
      </c>
    </row>
    <row r="30" spans="1:9" s="9" customFormat="1" ht="0.75" customHeight="1" x14ac:dyDescent="0.25">
      <c r="A30" s="12" t="s">
        <v>37</v>
      </c>
      <c r="B30" s="5">
        <v>850</v>
      </c>
      <c r="C30" s="6" t="s">
        <v>13</v>
      </c>
      <c r="D30" s="6" t="s">
        <v>25</v>
      </c>
      <c r="E30" s="6" t="s">
        <v>35</v>
      </c>
      <c r="F30" s="6" t="s">
        <v>38</v>
      </c>
      <c r="G30" s="15"/>
      <c r="H30" s="23"/>
      <c r="I30" s="86" t="e">
        <f t="shared" si="0"/>
        <v>#DIV/0!</v>
      </c>
    </row>
    <row r="31" spans="1:9" s="9" customFormat="1" ht="39" customHeight="1" x14ac:dyDescent="0.25">
      <c r="A31" s="12" t="s">
        <v>22</v>
      </c>
      <c r="B31" s="5">
        <v>850</v>
      </c>
      <c r="C31" s="6" t="s">
        <v>13</v>
      </c>
      <c r="D31" s="6" t="s">
        <v>25</v>
      </c>
      <c r="E31" s="6" t="s">
        <v>35</v>
      </c>
      <c r="F31" s="6" t="s">
        <v>23</v>
      </c>
      <c r="G31" s="10">
        <v>119.55538</v>
      </c>
      <c r="H31" s="83">
        <v>37.287869999999998</v>
      </c>
      <c r="I31" s="86">
        <f t="shared" si="0"/>
        <v>31.188784645241391</v>
      </c>
    </row>
    <row r="32" spans="1:9" s="9" customFormat="1" ht="28.5" customHeight="1" x14ac:dyDescent="0.25">
      <c r="A32" s="12" t="s">
        <v>28</v>
      </c>
      <c r="B32" s="5">
        <v>850</v>
      </c>
      <c r="C32" s="6" t="s">
        <v>13</v>
      </c>
      <c r="D32" s="6" t="s">
        <v>25</v>
      </c>
      <c r="E32" s="6" t="s">
        <v>35</v>
      </c>
      <c r="F32" s="6" t="s">
        <v>29</v>
      </c>
      <c r="G32" s="10">
        <v>40</v>
      </c>
      <c r="H32" s="83">
        <v>33.830579999999998</v>
      </c>
      <c r="I32" s="86">
        <f t="shared" si="0"/>
        <v>84.576449999999994</v>
      </c>
    </row>
    <row r="33" spans="1:9" s="9" customFormat="1" ht="24.75" customHeight="1" x14ac:dyDescent="0.25">
      <c r="A33" s="12" t="s">
        <v>30</v>
      </c>
      <c r="B33" s="5">
        <v>850</v>
      </c>
      <c r="C33" s="6" t="s">
        <v>13</v>
      </c>
      <c r="D33" s="6" t="s">
        <v>25</v>
      </c>
      <c r="E33" s="6" t="s">
        <v>35</v>
      </c>
      <c r="F33" s="6" t="s">
        <v>31</v>
      </c>
      <c r="G33" s="10">
        <v>100</v>
      </c>
      <c r="H33" s="82">
        <v>21.764240000000001</v>
      </c>
      <c r="I33" s="86">
        <f t="shared" si="0"/>
        <v>21.764240000000001</v>
      </c>
    </row>
    <row r="34" spans="1:9" s="9" customFormat="1" ht="18" customHeight="1" x14ac:dyDescent="0.25">
      <c r="A34" s="12" t="s">
        <v>39</v>
      </c>
      <c r="B34" s="5">
        <v>850</v>
      </c>
      <c r="C34" s="6" t="s">
        <v>13</v>
      </c>
      <c r="D34" s="6" t="s">
        <v>25</v>
      </c>
      <c r="E34" s="6" t="s">
        <v>40</v>
      </c>
      <c r="F34" s="6" t="s">
        <v>41</v>
      </c>
      <c r="G34" s="17">
        <f>G35+G36+G37</f>
        <v>2</v>
      </c>
      <c r="H34" s="17">
        <f>H35+H36+H37</f>
        <v>0.80200000000000005</v>
      </c>
      <c r="I34" s="87">
        <f t="shared" si="0"/>
        <v>40.1</v>
      </c>
    </row>
    <row r="35" spans="1:9" s="9" customFormat="1" ht="18.75" customHeight="1" x14ac:dyDescent="0.25">
      <c r="A35" s="12" t="s">
        <v>42</v>
      </c>
      <c r="B35" s="5">
        <v>850</v>
      </c>
      <c r="C35" s="6" t="s">
        <v>13</v>
      </c>
      <c r="D35" s="6" t="s">
        <v>25</v>
      </c>
      <c r="E35" s="6" t="s">
        <v>40</v>
      </c>
      <c r="F35" s="6" t="s">
        <v>43</v>
      </c>
      <c r="G35" s="15">
        <v>1</v>
      </c>
      <c r="H35" s="23">
        <v>0.20200000000000001</v>
      </c>
      <c r="I35" s="87">
        <f t="shared" si="0"/>
        <v>20.200000000000003</v>
      </c>
    </row>
    <row r="36" spans="1:9" s="9" customFormat="1" ht="16.5" customHeight="1" x14ac:dyDescent="0.25">
      <c r="A36" s="11" t="s">
        <v>44</v>
      </c>
      <c r="B36" s="5">
        <v>850</v>
      </c>
      <c r="C36" s="6" t="s">
        <v>13</v>
      </c>
      <c r="D36" s="6" t="s">
        <v>25</v>
      </c>
      <c r="E36" s="6" t="s">
        <v>40</v>
      </c>
      <c r="F36" s="6" t="s">
        <v>45</v>
      </c>
      <c r="G36" s="15">
        <v>1</v>
      </c>
      <c r="H36" s="23">
        <v>0.6</v>
      </c>
      <c r="I36" s="86">
        <f t="shared" si="0"/>
        <v>60</v>
      </c>
    </row>
    <row r="37" spans="1:9" s="9" customFormat="1" ht="14.25" hidden="1" customHeight="1" x14ac:dyDescent="0.25">
      <c r="A37" s="11" t="s">
        <v>46</v>
      </c>
      <c r="B37" s="5">
        <v>850</v>
      </c>
      <c r="C37" s="6" t="s">
        <v>13</v>
      </c>
      <c r="D37" s="6" t="s">
        <v>25</v>
      </c>
      <c r="E37" s="6" t="s">
        <v>40</v>
      </c>
      <c r="F37" s="6" t="s">
        <v>47</v>
      </c>
      <c r="G37" s="18"/>
      <c r="H37" s="82"/>
      <c r="I37" s="89" t="e">
        <f t="shared" si="0"/>
        <v>#DIV/0!</v>
      </c>
    </row>
    <row r="38" spans="1:9" s="9" customFormat="1" ht="14.25" customHeight="1" x14ac:dyDescent="0.25">
      <c r="A38" s="19" t="s">
        <v>56</v>
      </c>
      <c r="B38" s="88">
        <v>850</v>
      </c>
      <c r="C38" s="6" t="s">
        <v>13</v>
      </c>
      <c r="D38" s="6" t="s">
        <v>57</v>
      </c>
      <c r="E38" s="6"/>
      <c r="F38" s="6" t="s">
        <v>58</v>
      </c>
      <c r="G38" s="14">
        <f t="shared" ref="G38:H40" si="1">G39</f>
        <v>9.1</v>
      </c>
      <c r="H38" s="14">
        <f t="shared" si="1"/>
        <v>0</v>
      </c>
      <c r="I38" s="89">
        <f t="shared" si="0"/>
        <v>0</v>
      </c>
    </row>
    <row r="39" spans="1:9" s="9" customFormat="1" ht="49.5" customHeight="1" x14ac:dyDescent="0.25">
      <c r="A39" s="20" t="s">
        <v>59</v>
      </c>
      <c r="B39" s="88">
        <v>850</v>
      </c>
      <c r="C39" s="6" t="s">
        <v>13</v>
      </c>
      <c r="D39" s="6" t="s">
        <v>57</v>
      </c>
      <c r="E39" s="6" t="s">
        <v>60</v>
      </c>
      <c r="F39" s="6"/>
      <c r="G39" s="15">
        <f t="shared" si="1"/>
        <v>9.1</v>
      </c>
      <c r="H39" s="15">
        <f t="shared" si="1"/>
        <v>0</v>
      </c>
      <c r="I39" s="89">
        <f t="shared" si="0"/>
        <v>0</v>
      </c>
    </row>
    <row r="40" spans="1:9" s="9" customFormat="1" ht="63" customHeight="1" x14ac:dyDescent="0.25">
      <c r="A40" s="21" t="s">
        <v>61</v>
      </c>
      <c r="B40" s="88">
        <v>850</v>
      </c>
      <c r="C40" s="6" t="s">
        <v>13</v>
      </c>
      <c r="D40" s="6" t="s">
        <v>57</v>
      </c>
      <c r="E40" s="6" t="s">
        <v>62</v>
      </c>
      <c r="F40" s="6"/>
      <c r="G40" s="15">
        <f t="shared" si="1"/>
        <v>9.1</v>
      </c>
      <c r="H40" s="15">
        <f t="shared" si="1"/>
        <v>0</v>
      </c>
      <c r="I40" s="89">
        <f t="shared" si="0"/>
        <v>0</v>
      </c>
    </row>
    <row r="41" spans="1:9" s="9" customFormat="1" ht="18.75" customHeight="1" x14ac:dyDescent="0.25">
      <c r="A41" s="22" t="s">
        <v>63</v>
      </c>
      <c r="B41" s="88">
        <v>850</v>
      </c>
      <c r="C41" s="6" t="s">
        <v>13</v>
      </c>
      <c r="D41" s="6" t="s">
        <v>57</v>
      </c>
      <c r="E41" s="6" t="s">
        <v>62</v>
      </c>
      <c r="F41" s="6" t="s">
        <v>64</v>
      </c>
      <c r="G41" s="15">
        <v>9.1</v>
      </c>
      <c r="H41" s="23"/>
      <c r="I41" s="89">
        <f t="shared" si="0"/>
        <v>0</v>
      </c>
    </row>
    <row r="42" spans="1:9" s="9" customFormat="1" ht="18.75" customHeight="1" x14ac:dyDescent="0.25">
      <c r="A42" s="4" t="s">
        <v>48</v>
      </c>
      <c r="B42" s="5">
        <v>850</v>
      </c>
      <c r="C42" s="6" t="s">
        <v>13</v>
      </c>
      <c r="D42" s="6" t="s">
        <v>49</v>
      </c>
      <c r="E42" s="6"/>
      <c r="F42" s="6"/>
      <c r="G42" s="14">
        <f>G43</f>
        <v>36.700000000000003</v>
      </c>
      <c r="H42" s="14">
        <f>H43</f>
        <v>0</v>
      </c>
      <c r="I42" s="89">
        <f t="shared" si="0"/>
        <v>0</v>
      </c>
    </row>
    <row r="43" spans="1:9" s="9" customFormat="1" ht="20.25" customHeight="1" x14ac:dyDescent="0.25">
      <c r="A43" s="11" t="s">
        <v>50</v>
      </c>
      <c r="B43" s="5">
        <v>850</v>
      </c>
      <c r="C43" s="6" t="s">
        <v>13</v>
      </c>
      <c r="D43" s="6" t="s">
        <v>49</v>
      </c>
      <c r="E43" s="6" t="s">
        <v>51</v>
      </c>
      <c r="F43" s="6"/>
      <c r="G43" s="15">
        <f>G44+G46</f>
        <v>36.700000000000003</v>
      </c>
      <c r="H43" s="15">
        <f>H44+H46</f>
        <v>0</v>
      </c>
      <c r="I43" s="89">
        <f t="shared" si="0"/>
        <v>0</v>
      </c>
    </row>
    <row r="44" spans="1:9" s="9" customFormat="1" ht="24" customHeight="1" x14ac:dyDescent="0.25">
      <c r="A44" s="11" t="s">
        <v>52</v>
      </c>
      <c r="B44" s="5">
        <v>850</v>
      </c>
      <c r="C44" s="6" t="s">
        <v>13</v>
      </c>
      <c r="D44" s="6" t="s">
        <v>49</v>
      </c>
      <c r="E44" s="6" t="s">
        <v>53</v>
      </c>
      <c r="F44" s="6"/>
      <c r="G44" s="10">
        <v>10</v>
      </c>
      <c r="H44" s="10">
        <f>H45</f>
        <v>0</v>
      </c>
      <c r="I44" s="89">
        <f t="shared" si="0"/>
        <v>0</v>
      </c>
    </row>
    <row r="45" spans="1:9" s="9" customFormat="1" ht="29.25" customHeight="1" x14ac:dyDescent="0.25">
      <c r="A45" s="12" t="s">
        <v>30</v>
      </c>
      <c r="B45" s="5">
        <v>850</v>
      </c>
      <c r="C45" s="6" t="s">
        <v>13</v>
      </c>
      <c r="D45" s="6" t="s">
        <v>49</v>
      </c>
      <c r="E45" s="6" t="s">
        <v>53</v>
      </c>
      <c r="F45" s="6" t="s">
        <v>31</v>
      </c>
      <c r="G45" s="10">
        <v>10</v>
      </c>
      <c r="H45" s="82"/>
      <c r="I45" s="89">
        <f t="shared" si="0"/>
        <v>0</v>
      </c>
    </row>
    <row r="46" spans="1:9" s="9" customFormat="1" ht="15.75" customHeight="1" x14ac:dyDescent="0.25">
      <c r="A46" s="12" t="s">
        <v>54</v>
      </c>
      <c r="B46" s="5">
        <v>850</v>
      </c>
      <c r="C46" s="6" t="s">
        <v>13</v>
      </c>
      <c r="D46" s="6" t="s">
        <v>49</v>
      </c>
      <c r="E46" s="6" t="s">
        <v>55</v>
      </c>
      <c r="F46" s="6"/>
      <c r="G46" s="18">
        <f>G47</f>
        <v>26.7</v>
      </c>
      <c r="H46" s="18">
        <f>H47</f>
        <v>0</v>
      </c>
      <c r="I46" s="89">
        <f t="shared" si="0"/>
        <v>0</v>
      </c>
    </row>
    <row r="47" spans="1:9" s="9" customFormat="1" ht="29.25" customHeight="1" x14ac:dyDescent="0.25">
      <c r="A47" s="12" t="s">
        <v>30</v>
      </c>
      <c r="B47" s="5">
        <v>850</v>
      </c>
      <c r="C47" s="6" t="s">
        <v>13</v>
      </c>
      <c r="D47" s="6" t="s">
        <v>49</v>
      </c>
      <c r="E47" s="6" t="s">
        <v>55</v>
      </c>
      <c r="F47" s="6" t="s">
        <v>31</v>
      </c>
      <c r="G47" s="18">
        <v>26.7</v>
      </c>
      <c r="H47" s="82"/>
      <c r="I47" s="89">
        <f t="shared" si="0"/>
        <v>0</v>
      </c>
    </row>
    <row r="48" spans="1:9" ht="15" customHeight="1" x14ac:dyDescent="0.2">
      <c r="A48" s="4" t="s">
        <v>65</v>
      </c>
      <c r="B48" s="5">
        <v>850</v>
      </c>
      <c r="C48" s="6" t="s">
        <v>13</v>
      </c>
      <c r="D48" s="6" t="s">
        <v>66</v>
      </c>
      <c r="E48" s="6"/>
      <c r="F48" s="6"/>
      <c r="G48" s="15">
        <f>G49</f>
        <v>2</v>
      </c>
      <c r="H48" s="23"/>
      <c r="I48" s="89">
        <f t="shared" si="0"/>
        <v>0</v>
      </c>
    </row>
    <row r="49" spans="1:9" ht="15" customHeight="1" x14ac:dyDescent="0.2">
      <c r="A49" s="11" t="s">
        <v>67</v>
      </c>
      <c r="B49" s="5">
        <v>850</v>
      </c>
      <c r="C49" s="6" t="s">
        <v>13</v>
      </c>
      <c r="D49" s="6" t="s">
        <v>66</v>
      </c>
      <c r="E49" s="6" t="s">
        <v>68</v>
      </c>
      <c r="F49" s="6"/>
      <c r="G49" s="15">
        <f>G50</f>
        <v>2</v>
      </c>
      <c r="H49" s="23"/>
      <c r="I49" s="89">
        <f t="shared" si="0"/>
        <v>0</v>
      </c>
    </row>
    <row r="50" spans="1:9" ht="24" customHeight="1" x14ac:dyDescent="0.2">
      <c r="A50" s="11" t="s">
        <v>69</v>
      </c>
      <c r="B50" s="5">
        <v>850</v>
      </c>
      <c r="C50" s="6" t="s">
        <v>13</v>
      </c>
      <c r="D50" s="6" t="s">
        <v>66</v>
      </c>
      <c r="E50" s="6" t="s">
        <v>70</v>
      </c>
      <c r="F50" s="6"/>
      <c r="G50" s="15">
        <f>G51</f>
        <v>2</v>
      </c>
      <c r="H50" s="23"/>
      <c r="I50" s="89">
        <f t="shared" si="0"/>
        <v>0</v>
      </c>
    </row>
    <row r="51" spans="1:9" ht="17.25" customHeight="1" x14ac:dyDescent="0.2">
      <c r="A51" s="11" t="s">
        <v>71</v>
      </c>
      <c r="B51" s="5">
        <v>850</v>
      </c>
      <c r="C51" s="6" t="s">
        <v>13</v>
      </c>
      <c r="D51" s="6" t="s">
        <v>66</v>
      </c>
      <c r="E51" s="6" t="s">
        <v>70</v>
      </c>
      <c r="F51" s="6" t="s">
        <v>72</v>
      </c>
      <c r="G51" s="15">
        <v>2</v>
      </c>
      <c r="H51" s="23"/>
      <c r="I51" s="89">
        <f t="shared" si="0"/>
        <v>0</v>
      </c>
    </row>
    <row r="52" spans="1:9" ht="17.25" customHeight="1" x14ac:dyDescent="0.2">
      <c r="A52" s="4" t="s">
        <v>73</v>
      </c>
      <c r="B52" s="5">
        <v>850</v>
      </c>
      <c r="C52" s="6" t="s">
        <v>13</v>
      </c>
      <c r="D52" s="6" t="s">
        <v>74</v>
      </c>
      <c r="E52" s="6"/>
      <c r="F52" s="6"/>
      <c r="G52" s="14">
        <f>G53+G56+G59</f>
        <v>80</v>
      </c>
      <c r="H52" s="14">
        <f>H53+H56+H59</f>
        <v>0</v>
      </c>
      <c r="I52" s="89">
        <f t="shared" si="0"/>
        <v>0</v>
      </c>
    </row>
    <row r="53" spans="1:9" ht="30" customHeight="1" x14ac:dyDescent="0.2">
      <c r="A53" s="24" t="s">
        <v>75</v>
      </c>
      <c r="B53" s="5">
        <v>850</v>
      </c>
      <c r="C53" s="6" t="s">
        <v>13</v>
      </c>
      <c r="D53" s="6" t="s">
        <v>74</v>
      </c>
      <c r="E53" s="6" t="s">
        <v>76</v>
      </c>
      <c r="F53" s="6"/>
      <c r="G53" s="15">
        <f>G54</f>
        <v>80</v>
      </c>
      <c r="H53" s="15">
        <f>H54</f>
        <v>0</v>
      </c>
      <c r="I53" s="89">
        <f t="shared" si="0"/>
        <v>0</v>
      </c>
    </row>
    <row r="54" spans="1:9" ht="26.25" customHeight="1" x14ac:dyDescent="0.2">
      <c r="A54" s="24" t="s">
        <v>77</v>
      </c>
      <c r="B54" s="5">
        <v>850</v>
      </c>
      <c r="C54" s="6" t="s">
        <v>13</v>
      </c>
      <c r="D54" s="6" t="s">
        <v>74</v>
      </c>
      <c r="E54" s="6" t="s">
        <v>76</v>
      </c>
      <c r="F54" s="6" t="s">
        <v>78</v>
      </c>
      <c r="G54" s="15">
        <f>G55</f>
        <v>80</v>
      </c>
      <c r="H54" s="15">
        <f>H55</f>
        <v>0</v>
      </c>
      <c r="I54" s="89">
        <f t="shared" si="0"/>
        <v>0</v>
      </c>
    </row>
    <row r="55" spans="1:9" ht="28.5" customHeight="1" x14ac:dyDescent="0.2">
      <c r="A55" s="25" t="s">
        <v>79</v>
      </c>
      <c r="B55" s="5">
        <v>850</v>
      </c>
      <c r="C55" s="6" t="s">
        <v>13</v>
      </c>
      <c r="D55" s="6" t="s">
        <v>74</v>
      </c>
      <c r="E55" s="6" t="s">
        <v>76</v>
      </c>
      <c r="F55" s="6" t="s">
        <v>80</v>
      </c>
      <c r="G55" s="15">
        <v>80</v>
      </c>
      <c r="H55" s="34"/>
      <c r="I55" s="89">
        <f t="shared" si="0"/>
        <v>0</v>
      </c>
    </row>
    <row r="56" spans="1:9" ht="19.5" hidden="1" customHeight="1" x14ac:dyDescent="0.2">
      <c r="A56" s="11" t="s">
        <v>81</v>
      </c>
      <c r="B56" s="5">
        <v>850</v>
      </c>
      <c r="C56" s="6" t="s">
        <v>13</v>
      </c>
      <c r="D56" s="6" t="s">
        <v>74</v>
      </c>
      <c r="E56" s="6" t="s">
        <v>82</v>
      </c>
      <c r="F56" s="6"/>
      <c r="G56" s="15">
        <f>G57</f>
        <v>0</v>
      </c>
      <c r="H56" s="8"/>
      <c r="I56" s="89" t="e">
        <f t="shared" si="0"/>
        <v>#DIV/0!</v>
      </c>
    </row>
    <row r="57" spans="1:9" ht="16.5" hidden="1" customHeight="1" x14ac:dyDescent="0.2">
      <c r="A57" s="26" t="s">
        <v>83</v>
      </c>
      <c r="B57" s="5">
        <v>850</v>
      </c>
      <c r="C57" s="6" t="s">
        <v>13</v>
      </c>
      <c r="D57" s="6" t="s">
        <v>74</v>
      </c>
      <c r="E57" s="6" t="s">
        <v>84</v>
      </c>
      <c r="F57" s="6"/>
      <c r="G57" s="15">
        <f>G58</f>
        <v>0</v>
      </c>
      <c r="H57" s="8"/>
      <c r="I57" s="89" t="e">
        <f t="shared" si="0"/>
        <v>#DIV/0!</v>
      </c>
    </row>
    <row r="58" spans="1:9" ht="15.75" hidden="1" customHeight="1" x14ac:dyDescent="0.2">
      <c r="A58" s="12" t="s">
        <v>30</v>
      </c>
      <c r="B58" s="5">
        <v>850</v>
      </c>
      <c r="C58" s="6" t="s">
        <v>13</v>
      </c>
      <c r="D58" s="6" t="s">
        <v>74</v>
      </c>
      <c r="E58" s="6" t="s">
        <v>84</v>
      </c>
      <c r="F58" s="6" t="s">
        <v>31</v>
      </c>
      <c r="G58" s="15"/>
      <c r="H58" s="8"/>
      <c r="I58" s="89" t="e">
        <f t="shared" si="0"/>
        <v>#DIV/0!</v>
      </c>
    </row>
    <row r="59" spans="1:9" ht="17.25" hidden="1" customHeight="1" x14ac:dyDescent="0.2">
      <c r="A59" s="11" t="s">
        <v>85</v>
      </c>
      <c r="B59" s="5">
        <v>850</v>
      </c>
      <c r="C59" s="6" t="s">
        <v>13</v>
      </c>
      <c r="D59" s="6" t="s">
        <v>74</v>
      </c>
      <c r="E59" s="6" t="s">
        <v>86</v>
      </c>
      <c r="F59" s="6"/>
      <c r="G59" s="15">
        <f>G60</f>
        <v>0</v>
      </c>
      <c r="H59" s="8"/>
      <c r="I59" s="89" t="e">
        <f t="shared" si="0"/>
        <v>#DIV/0!</v>
      </c>
    </row>
    <row r="60" spans="1:9" ht="20.25" hidden="1" customHeight="1" x14ac:dyDescent="0.2">
      <c r="A60" s="12" t="s">
        <v>30</v>
      </c>
      <c r="B60" s="5">
        <v>850</v>
      </c>
      <c r="C60" s="6" t="s">
        <v>13</v>
      </c>
      <c r="D60" s="6" t="s">
        <v>74</v>
      </c>
      <c r="E60" s="6" t="s">
        <v>86</v>
      </c>
      <c r="F60" s="6" t="s">
        <v>31</v>
      </c>
      <c r="G60" s="15"/>
      <c r="H60" s="8"/>
      <c r="I60" s="89" t="e">
        <f t="shared" si="0"/>
        <v>#DIV/0!</v>
      </c>
    </row>
    <row r="61" spans="1:9" ht="21.75" customHeight="1" x14ac:dyDescent="0.2">
      <c r="A61" s="27" t="s">
        <v>87</v>
      </c>
      <c r="B61" s="5">
        <v>850</v>
      </c>
      <c r="C61" s="6" t="s">
        <v>15</v>
      </c>
      <c r="D61" s="6" t="s">
        <v>11</v>
      </c>
      <c r="E61" s="6"/>
      <c r="F61" s="6"/>
      <c r="G61" s="14">
        <f>G62</f>
        <v>81.900000000000006</v>
      </c>
      <c r="H61" s="7">
        <f>H62</f>
        <v>17.55902</v>
      </c>
      <c r="I61" s="86">
        <f t="shared" si="0"/>
        <v>21.439584859584858</v>
      </c>
    </row>
    <row r="62" spans="1:9" ht="15" customHeight="1" x14ac:dyDescent="0.2">
      <c r="A62" s="27" t="s">
        <v>88</v>
      </c>
      <c r="B62" s="5">
        <v>850</v>
      </c>
      <c r="C62" s="6" t="s">
        <v>15</v>
      </c>
      <c r="D62" s="6" t="s">
        <v>89</v>
      </c>
      <c r="E62" s="6"/>
      <c r="F62" s="6"/>
      <c r="G62" s="15">
        <f>G63</f>
        <v>81.900000000000006</v>
      </c>
      <c r="H62" s="10">
        <f>H63</f>
        <v>17.55902</v>
      </c>
      <c r="I62" s="86">
        <f t="shared" si="0"/>
        <v>21.439584859584858</v>
      </c>
    </row>
    <row r="63" spans="1:9" ht="24.75" customHeight="1" x14ac:dyDescent="0.2">
      <c r="A63" s="12" t="s">
        <v>90</v>
      </c>
      <c r="B63" s="5">
        <v>850</v>
      </c>
      <c r="C63" s="6" t="s">
        <v>15</v>
      </c>
      <c r="D63" s="6" t="s">
        <v>89</v>
      </c>
      <c r="E63" s="6" t="s">
        <v>91</v>
      </c>
      <c r="F63" s="6"/>
      <c r="G63" s="15">
        <f>G64+G65+G66+G67+G68</f>
        <v>81.900000000000006</v>
      </c>
      <c r="H63" s="10">
        <f>H64+H65+H66+H67+H68</f>
        <v>17.55902</v>
      </c>
      <c r="I63" s="86">
        <f t="shared" si="0"/>
        <v>21.439584859584858</v>
      </c>
    </row>
    <row r="64" spans="1:9" ht="24.75" customHeight="1" x14ac:dyDescent="0.2">
      <c r="A64" s="12" t="s">
        <v>36</v>
      </c>
      <c r="B64" s="5">
        <v>850</v>
      </c>
      <c r="C64" s="6" t="s">
        <v>15</v>
      </c>
      <c r="D64" s="6" t="s">
        <v>89</v>
      </c>
      <c r="E64" s="6" t="s">
        <v>91</v>
      </c>
      <c r="F64" s="6" t="s">
        <v>21</v>
      </c>
      <c r="G64" s="10">
        <v>54</v>
      </c>
      <c r="H64" s="10">
        <v>13.5</v>
      </c>
      <c r="I64" s="86">
        <f t="shared" si="0"/>
        <v>25</v>
      </c>
    </row>
    <row r="65" spans="1:9" ht="0.75" customHeight="1" x14ac:dyDescent="0.2">
      <c r="A65" s="12" t="s">
        <v>37</v>
      </c>
      <c r="B65" s="5">
        <v>850</v>
      </c>
      <c r="C65" s="6" t="s">
        <v>15</v>
      </c>
      <c r="D65" s="6" t="s">
        <v>89</v>
      </c>
      <c r="E65" s="6" t="s">
        <v>91</v>
      </c>
      <c r="F65" s="6" t="s">
        <v>38</v>
      </c>
      <c r="G65" s="15"/>
      <c r="H65" s="10">
        <f t="shared" ref="H65" si="2">G65</f>
        <v>0</v>
      </c>
      <c r="I65" s="86" t="e">
        <f t="shared" si="0"/>
        <v>#DIV/0!</v>
      </c>
    </row>
    <row r="66" spans="1:9" ht="34.5" customHeight="1" x14ac:dyDescent="0.2">
      <c r="A66" s="12" t="s">
        <v>22</v>
      </c>
      <c r="B66" s="5">
        <v>850</v>
      </c>
      <c r="C66" s="6" t="s">
        <v>15</v>
      </c>
      <c r="D66" s="6" t="s">
        <v>89</v>
      </c>
      <c r="E66" s="6" t="s">
        <v>92</v>
      </c>
      <c r="F66" s="6" t="s">
        <v>23</v>
      </c>
      <c r="G66" s="10">
        <v>16.3</v>
      </c>
      <c r="H66" s="10">
        <v>4.0590200000000003</v>
      </c>
      <c r="I66" s="86">
        <f t="shared" si="0"/>
        <v>24.901963190184052</v>
      </c>
    </row>
    <row r="67" spans="1:9" ht="29.25" customHeight="1" x14ac:dyDescent="0.2">
      <c r="A67" s="12" t="s">
        <v>28</v>
      </c>
      <c r="B67" s="5">
        <v>850</v>
      </c>
      <c r="C67" s="6" t="s">
        <v>15</v>
      </c>
      <c r="D67" s="6" t="s">
        <v>89</v>
      </c>
      <c r="E67" s="6" t="s">
        <v>91</v>
      </c>
      <c r="F67" s="6" t="s">
        <v>29</v>
      </c>
      <c r="G67" s="10">
        <v>1.4</v>
      </c>
      <c r="H67" s="10"/>
      <c r="I67" s="89">
        <f t="shared" si="0"/>
        <v>0</v>
      </c>
    </row>
    <row r="68" spans="1:9" ht="26.25" customHeight="1" x14ac:dyDescent="0.2">
      <c r="A68" s="12" t="s">
        <v>30</v>
      </c>
      <c r="B68" s="5">
        <v>850</v>
      </c>
      <c r="C68" s="6" t="s">
        <v>15</v>
      </c>
      <c r="D68" s="6" t="s">
        <v>89</v>
      </c>
      <c r="E68" s="6" t="s">
        <v>91</v>
      </c>
      <c r="F68" s="6" t="s">
        <v>31</v>
      </c>
      <c r="G68" s="10">
        <v>10.199999999999999</v>
      </c>
      <c r="H68" s="10"/>
      <c r="I68" s="89">
        <f t="shared" si="0"/>
        <v>0</v>
      </c>
    </row>
    <row r="69" spans="1:9" ht="0.75" customHeight="1" x14ac:dyDescent="0.2">
      <c r="A69" s="28" t="s">
        <v>93</v>
      </c>
      <c r="B69" s="5">
        <v>850</v>
      </c>
      <c r="C69" s="6" t="s">
        <v>89</v>
      </c>
      <c r="D69" s="6" t="s">
        <v>11</v>
      </c>
      <c r="E69" s="6"/>
      <c r="F69" s="6"/>
      <c r="G69" s="15">
        <f>G70</f>
        <v>0</v>
      </c>
      <c r="H69" s="23"/>
      <c r="I69" s="87" t="e">
        <f t="shared" si="0"/>
        <v>#DIV/0!</v>
      </c>
    </row>
    <row r="70" spans="1:9" ht="26.25" hidden="1" customHeight="1" x14ac:dyDescent="0.2">
      <c r="A70" s="28" t="s">
        <v>94</v>
      </c>
      <c r="B70" s="5">
        <v>850</v>
      </c>
      <c r="C70" s="6" t="s">
        <v>89</v>
      </c>
      <c r="D70" s="6" t="s">
        <v>95</v>
      </c>
      <c r="E70" s="6"/>
      <c r="F70" s="6"/>
      <c r="G70" s="15">
        <f>G71</f>
        <v>0</v>
      </c>
      <c r="H70" s="23"/>
      <c r="I70" s="87" t="e">
        <f t="shared" si="0"/>
        <v>#DIV/0!</v>
      </c>
    </row>
    <row r="71" spans="1:9" ht="26.25" hidden="1" customHeight="1" x14ac:dyDescent="0.2">
      <c r="A71" s="29" t="s">
        <v>96</v>
      </c>
      <c r="B71" s="5">
        <v>850</v>
      </c>
      <c r="C71" s="6" t="s">
        <v>89</v>
      </c>
      <c r="D71" s="6" t="s">
        <v>95</v>
      </c>
      <c r="E71" s="6" t="s">
        <v>97</v>
      </c>
      <c r="F71" s="6"/>
      <c r="G71" s="15">
        <f>G72</f>
        <v>0</v>
      </c>
      <c r="H71" s="23"/>
      <c r="I71" s="87" t="e">
        <f t="shared" si="0"/>
        <v>#DIV/0!</v>
      </c>
    </row>
    <row r="72" spans="1:9" ht="26.25" hidden="1" customHeight="1" x14ac:dyDescent="0.2">
      <c r="A72" s="12" t="s">
        <v>30</v>
      </c>
      <c r="B72" s="5">
        <v>850</v>
      </c>
      <c r="C72" s="6" t="s">
        <v>89</v>
      </c>
      <c r="D72" s="6" t="s">
        <v>95</v>
      </c>
      <c r="E72" s="6" t="s">
        <v>97</v>
      </c>
      <c r="F72" s="6" t="s">
        <v>31</v>
      </c>
      <c r="G72" s="15"/>
      <c r="H72" s="23"/>
      <c r="I72" s="87" t="e">
        <f t="shared" si="0"/>
        <v>#DIV/0!</v>
      </c>
    </row>
    <row r="73" spans="1:9" s="30" customFormat="1" ht="15" customHeight="1" x14ac:dyDescent="0.2">
      <c r="A73" s="13" t="s">
        <v>98</v>
      </c>
      <c r="B73" s="5">
        <v>850</v>
      </c>
      <c r="C73" s="6" t="s">
        <v>25</v>
      </c>
      <c r="D73" s="6" t="s">
        <v>11</v>
      </c>
      <c r="E73" s="6"/>
      <c r="F73" s="6"/>
      <c r="G73" s="14">
        <f t="shared" ref="G73:H75" si="3">G74</f>
        <v>927.5</v>
      </c>
      <c r="H73" s="14">
        <f t="shared" si="3"/>
        <v>0</v>
      </c>
      <c r="I73" s="87">
        <f t="shared" si="0"/>
        <v>0</v>
      </c>
    </row>
    <row r="74" spans="1:9" ht="18" customHeight="1" x14ac:dyDescent="0.2">
      <c r="A74" s="13" t="s">
        <v>99</v>
      </c>
      <c r="B74" s="5">
        <v>850</v>
      </c>
      <c r="C74" s="6" t="s">
        <v>25</v>
      </c>
      <c r="D74" s="6" t="s">
        <v>95</v>
      </c>
      <c r="E74" s="6"/>
      <c r="F74" s="6"/>
      <c r="G74" s="15">
        <f t="shared" si="3"/>
        <v>927.5</v>
      </c>
      <c r="H74" s="15">
        <f t="shared" si="3"/>
        <v>0</v>
      </c>
      <c r="I74" s="87">
        <f t="shared" si="0"/>
        <v>0</v>
      </c>
    </row>
    <row r="75" spans="1:9" ht="18.75" customHeight="1" x14ac:dyDescent="0.2">
      <c r="A75" s="12" t="s">
        <v>100</v>
      </c>
      <c r="B75" s="5">
        <v>850</v>
      </c>
      <c r="C75" s="6" t="s">
        <v>25</v>
      </c>
      <c r="D75" s="6" t="s">
        <v>95</v>
      </c>
      <c r="E75" s="6" t="s">
        <v>101</v>
      </c>
      <c r="F75" s="6"/>
      <c r="G75" s="15">
        <f t="shared" si="3"/>
        <v>927.5</v>
      </c>
      <c r="H75" s="15">
        <f t="shared" si="3"/>
        <v>0</v>
      </c>
      <c r="I75" s="87">
        <f t="shared" si="0"/>
        <v>0</v>
      </c>
    </row>
    <row r="76" spans="1:9" ht="24.75" customHeight="1" x14ac:dyDescent="0.2">
      <c r="A76" s="12" t="s">
        <v>30</v>
      </c>
      <c r="B76" s="5">
        <v>850</v>
      </c>
      <c r="C76" s="6" t="s">
        <v>25</v>
      </c>
      <c r="D76" s="6" t="s">
        <v>95</v>
      </c>
      <c r="E76" s="6" t="s">
        <v>101</v>
      </c>
      <c r="F76" s="6" t="s">
        <v>31</v>
      </c>
      <c r="G76" s="15">
        <v>927.5</v>
      </c>
      <c r="H76" s="23"/>
      <c r="I76" s="87">
        <f t="shared" si="0"/>
        <v>0</v>
      </c>
    </row>
    <row r="77" spans="1:9" ht="23.25" customHeight="1" x14ac:dyDescent="0.2">
      <c r="A77" s="31" t="s">
        <v>102</v>
      </c>
      <c r="B77" s="5">
        <v>850</v>
      </c>
      <c r="C77" s="6" t="s">
        <v>103</v>
      </c>
      <c r="D77" s="32" t="s">
        <v>11</v>
      </c>
      <c r="E77" s="32"/>
      <c r="F77" s="32"/>
      <c r="G77" s="33">
        <f>G78</f>
        <v>5.7195</v>
      </c>
      <c r="H77" s="33">
        <f>H78</f>
        <v>5.7195</v>
      </c>
      <c r="I77" s="87">
        <f t="shared" si="0"/>
        <v>100.00000000000001</v>
      </c>
    </row>
    <row r="78" spans="1:9" ht="21.75" customHeight="1" x14ac:dyDescent="0.2">
      <c r="A78" s="31" t="s">
        <v>104</v>
      </c>
      <c r="B78" s="5">
        <v>850</v>
      </c>
      <c r="C78" s="6" t="s">
        <v>103</v>
      </c>
      <c r="D78" s="32" t="s">
        <v>89</v>
      </c>
      <c r="E78" s="32"/>
      <c r="F78" s="32"/>
      <c r="G78" s="35">
        <f>G79+G81+G88</f>
        <v>5.7195</v>
      </c>
      <c r="H78" s="35">
        <f>H79+H81+H88</f>
        <v>5.7195</v>
      </c>
      <c r="I78" s="87">
        <f t="shared" si="0"/>
        <v>100.00000000000001</v>
      </c>
    </row>
    <row r="79" spans="1:9" ht="24" hidden="1" customHeight="1" x14ac:dyDescent="0.2">
      <c r="A79" s="12" t="s">
        <v>105</v>
      </c>
      <c r="B79" s="5">
        <v>850</v>
      </c>
      <c r="C79" s="6" t="s">
        <v>103</v>
      </c>
      <c r="D79" s="32" t="s">
        <v>89</v>
      </c>
      <c r="E79" s="32" t="s">
        <v>106</v>
      </c>
      <c r="F79" s="32"/>
      <c r="G79" s="35">
        <f>G80</f>
        <v>0</v>
      </c>
      <c r="H79" s="35">
        <f>H80</f>
        <v>0</v>
      </c>
      <c r="I79" s="87" t="e">
        <f t="shared" ref="I79:I117" si="4">H79*100/G79</f>
        <v>#DIV/0!</v>
      </c>
    </row>
    <row r="80" spans="1:9" ht="24" hidden="1" customHeight="1" x14ac:dyDescent="0.2">
      <c r="A80" s="12" t="s">
        <v>30</v>
      </c>
      <c r="B80" s="5">
        <v>850</v>
      </c>
      <c r="C80" s="6" t="s">
        <v>103</v>
      </c>
      <c r="D80" s="32" t="s">
        <v>89</v>
      </c>
      <c r="E80" s="32" t="s">
        <v>106</v>
      </c>
      <c r="F80" s="32" t="s">
        <v>31</v>
      </c>
      <c r="G80" s="35"/>
      <c r="H80" s="83"/>
      <c r="I80" s="87" t="e">
        <f t="shared" si="4"/>
        <v>#DIV/0!</v>
      </c>
    </row>
    <row r="81" spans="1:9" ht="21.75" customHeight="1" x14ac:dyDescent="0.2">
      <c r="A81" s="24" t="s">
        <v>107</v>
      </c>
      <c r="B81" s="5">
        <v>850</v>
      </c>
      <c r="C81" s="6" t="s">
        <v>103</v>
      </c>
      <c r="D81" s="6" t="s">
        <v>89</v>
      </c>
      <c r="E81" s="6" t="s">
        <v>108</v>
      </c>
      <c r="F81" s="6"/>
      <c r="G81" s="101">
        <f>G82+G84+G86</f>
        <v>5.7195</v>
      </c>
      <c r="H81" s="101">
        <f>H82+H84+H86</f>
        <v>5.7195</v>
      </c>
      <c r="I81" s="87">
        <f>H81*100/G81</f>
        <v>100.00000000000001</v>
      </c>
    </row>
    <row r="82" spans="1:9" ht="1.5" hidden="1" customHeight="1" x14ac:dyDescent="0.2">
      <c r="A82" s="37" t="s">
        <v>109</v>
      </c>
      <c r="B82" s="38">
        <v>850</v>
      </c>
      <c r="C82" s="39" t="s">
        <v>103</v>
      </c>
      <c r="D82" s="40" t="s">
        <v>89</v>
      </c>
      <c r="E82" s="40" t="s">
        <v>110</v>
      </c>
      <c r="F82" s="40"/>
      <c r="G82" s="101"/>
      <c r="H82" s="42"/>
      <c r="I82" s="87" t="e">
        <f>H82*100/G82</f>
        <v>#DIV/0!</v>
      </c>
    </row>
    <row r="83" spans="1:9" ht="11.25" hidden="1" customHeight="1" x14ac:dyDescent="0.2">
      <c r="A83" s="11" t="s">
        <v>30</v>
      </c>
      <c r="B83" s="38">
        <v>850</v>
      </c>
      <c r="C83" s="39" t="s">
        <v>103</v>
      </c>
      <c r="D83" s="40" t="s">
        <v>89</v>
      </c>
      <c r="E83" s="40" t="s">
        <v>110</v>
      </c>
      <c r="F83" s="40" t="s">
        <v>31</v>
      </c>
      <c r="G83" s="101"/>
      <c r="H83" s="42"/>
      <c r="I83" s="87" t="e">
        <f>H83*100/G83</f>
        <v>#DIV/0!</v>
      </c>
    </row>
    <row r="84" spans="1:9" ht="21.75" customHeight="1" x14ac:dyDescent="0.2">
      <c r="A84" s="4" t="s">
        <v>111</v>
      </c>
      <c r="B84" s="5">
        <v>850</v>
      </c>
      <c r="C84" s="6" t="s">
        <v>103</v>
      </c>
      <c r="D84" s="6" t="s">
        <v>89</v>
      </c>
      <c r="E84" s="6" t="s">
        <v>112</v>
      </c>
      <c r="F84" s="6"/>
      <c r="G84" s="101">
        <f>G85</f>
        <v>5.7195</v>
      </c>
      <c r="H84" s="101">
        <f>H85</f>
        <v>5.7195</v>
      </c>
      <c r="I84" s="87">
        <f t="shared" si="4"/>
        <v>100.00000000000001</v>
      </c>
    </row>
    <row r="85" spans="1:9" ht="27.75" customHeight="1" x14ac:dyDescent="0.2">
      <c r="A85" s="11" t="s">
        <v>30</v>
      </c>
      <c r="B85" s="38">
        <v>850</v>
      </c>
      <c r="C85" s="39" t="s">
        <v>103</v>
      </c>
      <c r="D85" s="40" t="s">
        <v>89</v>
      </c>
      <c r="E85" s="40" t="s">
        <v>112</v>
      </c>
      <c r="F85" s="40" t="s">
        <v>31</v>
      </c>
      <c r="G85" s="101">
        <v>5.7195</v>
      </c>
      <c r="H85" s="83">
        <v>5.7195</v>
      </c>
      <c r="I85" s="87">
        <f t="shared" si="4"/>
        <v>100.00000000000001</v>
      </c>
    </row>
    <row r="86" spans="1:9" ht="0.75" hidden="1" customHeight="1" x14ac:dyDescent="0.2">
      <c r="A86" s="43" t="s">
        <v>113</v>
      </c>
      <c r="B86" s="44">
        <v>850</v>
      </c>
      <c r="C86" s="6" t="s">
        <v>103</v>
      </c>
      <c r="D86" s="6" t="s">
        <v>89</v>
      </c>
      <c r="E86" s="6" t="s">
        <v>114</v>
      </c>
      <c r="F86" s="44"/>
      <c r="G86" s="41">
        <f>G87</f>
        <v>0</v>
      </c>
      <c r="H86" s="42"/>
      <c r="I86" s="87" t="e">
        <f t="shared" si="4"/>
        <v>#DIV/0!</v>
      </c>
    </row>
    <row r="87" spans="1:9" ht="15" hidden="1" customHeight="1" x14ac:dyDescent="0.2">
      <c r="A87" s="11" t="s">
        <v>30</v>
      </c>
      <c r="B87" s="44">
        <v>850</v>
      </c>
      <c r="C87" s="6" t="s">
        <v>103</v>
      </c>
      <c r="D87" s="6" t="s">
        <v>89</v>
      </c>
      <c r="E87" s="6" t="s">
        <v>114</v>
      </c>
      <c r="F87" s="44">
        <v>244</v>
      </c>
      <c r="G87" s="41"/>
      <c r="H87" s="42"/>
      <c r="I87" s="87" t="e">
        <f t="shared" si="4"/>
        <v>#DIV/0!</v>
      </c>
    </row>
    <row r="88" spans="1:9" ht="19.5" hidden="1" customHeight="1" x14ac:dyDescent="0.2">
      <c r="A88" s="11" t="s">
        <v>115</v>
      </c>
      <c r="B88" s="38">
        <v>850</v>
      </c>
      <c r="C88" s="39" t="s">
        <v>103</v>
      </c>
      <c r="D88" s="40" t="s">
        <v>89</v>
      </c>
      <c r="E88" s="6" t="s">
        <v>116</v>
      </c>
      <c r="F88" s="44"/>
      <c r="G88" s="41">
        <f>G89</f>
        <v>0</v>
      </c>
      <c r="H88" s="41">
        <f>H89</f>
        <v>0</v>
      </c>
      <c r="I88" s="87" t="e">
        <f t="shared" si="4"/>
        <v>#DIV/0!</v>
      </c>
    </row>
    <row r="89" spans="1:9" ht="21.75" hidden="1" customHeight="1" x14ac:dyDescent="0.2">
      <c r="A89" s="11" t="s">
        <v>117</v>
      </c>
      <c r="B89" s="38">
        <v>850</v>
      </c>
      <c r="C89" s="39" t="s">
        <v>103</v>
      </c>
      <c r="D89" s="40" t="s">
        <v>89</v>
      </c>
      <c r="E89" s="6" t="s">
        <v>116</v>
      </c>
      <c r="F89" s="44">
        <v>243</v>
      </c>
      <c r="G89" s="41"/>
      <c r="H89" s="42"/>
      <c r="I89" s="87" t="e">
        <f t="shared" si="4"/>
        <v>#DIV/0!</v>
      </c>
    </row>
    <row r="90" spans="1:9" ht="13.5" hidden="1" customHeight="1" x14ac:dyDescent="0.2">
      <c r="A90" s="45" t="s">
        <v>118</v>
      </c>
      <c r="B90" s="5">
        <v>850</v>
      </c>
      <c r="C90" s="6" t="s">
        <v>57</v>
      </c>
      <c r="D90" s="6" t="s">
        <v>11</v>
      </c>
      <c r="E90" s="6"/>
      <c r="F90" s="6"/>
      <c r="G90" s="36">
        <f>G91</f>
        <v>0</v>
      </c>
      <c r="H90" s="23"/>
      <c r="I90" s="87" t="e">
        <f t="shared" si="4"/>
        <v>#DIV/0!</v>
      </c>
    </row>
    <row r="91" spans="1:9" ht="11.25" hidden="1" customHeight="1" x14ac:dyDescent="0.2">
      <c r="A91" s="43" t="s">
        <v>119</v>
      </c>
      <c r="B91" s="5">
        <v>850</v>
      </c>
      <c r="C91" s="6" t="s">
        <v>57</v>
      </c>
      <c r="D91" s="6" t="s">
        <v>103</v>
      </c>
      <c r="E91" s="6"/>
      <c r="F91" s="6"/>
      <c r="G91" s="36">
        <f>G92</f>
        <v>0</v>
      </c>
      <c r="H91" s="23"/>
      <c r="I91" s="87" t="e">
        <f t="shared" si="4"/>
        <v>#DIV/0!</v>
      </c>
    </row>
    <row r="92" spans="1:9" ht="12" hidden="1" customHeight="1" x14ac:dyDescent="0.2">
      <c r="A92" s="24" t="s">
        <v>107</v>
      </c>
      <c r="B92" s="5">
        <v>850</v>
      </c>
      <c r="C92" s="6" t="s">
        <v>57</v>
      </c>
      <c r="D92" s="6" t="s">
        <v>103</v>
      </c>
      <c r="E92" s="6" t="s">
        <v>108</v>
      </c>
      <c r="F92" s="6"/>
      <c r="G92" s="36">
        <f>G93</f>
        <v>0</v>
      </c>
      <c r="H92" s="23"/>
      <c r="I92" s="87" t="e">
        <f t="shared" si="4"/>
        <v>#DIV/0!</v>
      </c>
    </row>
    <row r="93" spans="1:9" ht="13.5" hidden="1" customHeight="1" x14ac:dyDescent="0.2">
      <c r="A93" s="11" t="s">
        <v>39</v>
      </c>
      <c r="B93" s="46">
        <v>850</v>
      </c>
      <c r="C93" s="47" t="s">
        <v>57</v>
      </c>
      <c r="D93" s="47" t="s">
        <v>103</v>
      </c>
      <c r="E93" s="47" t="s">
        <v>40</v>
      </c>
      <c r="F93" s="47"/>
      <c r="G93" s="48">
        <f>G94</f>
        <v>0</v>
      </c>
      <c r="H93" s="49"/>
      <c r="I93" s="87" t="e">
        <f t="shared" si="4"/>
        <v>#DIV/0!</v>
      </c>
    </row>
    <row r="94" spans="1:9" ht="15.75" hidden="1" customHeight="1" x14ac:dyDescent="0.2">
      <c r="A94" s="50" t="s">
        <v>44</v>
      </c>
      <c r="B94" s="51">
        <v>850</v>
      </c>
      <c r="C94" s="52" t="s">
        <v>57</v>
      </c>
      <c r="D94" s="53" t="s">
        <v>103</v>
      </c>
      <c r="E94" s="53" t="s">
        <v>40</v>
      </c>
      <c r="F94" s="53" t="s">
        <v>45</v>
      </c>
      <c r="G94" s="54"/>
      <c r="H94" s="49"/>
      <c r="I94" s="87" t="e">
        <f t="shared" si="4"/>
        <v>#DIV/0!</v>
      </c>
    </row>
    <row r="95" spans="1:9" ht="19.5" hidden="1" customHeight="1" x14ac:dyDescent="0.2">
      <c r="A95" s="27" t="s">
        <v>120</v>
      </c>
      <c r="B95" s="55">
        <v>850</v>
      </c>
      <c r="C95" s="56" t="s">
        <v>49</v>
      </c>
      <c r="D95" s="57" t="s">
        <v>11</v>
      </c>
      <c r="E95" s="57"/>
      <c r="F95" s="57"/>
      <c r="G95" s="58">
        <f>G96</f>
        <v>0</v>
      </c>
      <c r="H95" s="58">
        <f>H96</f>
        <v>0</v>
      </c>
      <c r="I95" s="86" t="e">
        <f t="shared" si="4"/>
        <v>#DIV/0!</v>
      </c>
    </row>
    <row r="96" spans="1:9" ht="24" hidden="1" customHeight="1" x14ac:dyDescent="0.2">
      <c r="A96" s="13" t="s">
        <v>121</v>
      </c>
      <c r="B96" s="55">
        <v>850</v>
      </c>
      <c r="C96" s="56" t="s">
        <v>49</v>
      </c>
      <c r="D96" s="57" t="s">
        <v>103</v>
      </c>
      <c r="E96" s="57"/>
      <c r="F96" s="57"/>
      <c r="G96" s="58">
        <f>G97+G99</f>
        <v>0</v>
      </c>
      <c r="H96" s="58">
        <f>H97+H99</f>
        <v>0</v>
      </c>
      <c r="I96" s="86" t="e">
        <f t="shared" si="4"/>
        <v>#DIV/0!</v>
      </c>
    </row>
    <row r="97" spans="1:9" ht="38.25" hidden="1" customHeight="1" x14ac:dyDescent="0.2">
      <c r="A97" s="12" t="s">
        <v>122</v>
      </c>
      <c r="B97" s="51">
        <v>850</v>
      </c>
      <c r="C97" s="52" t="s">
        <v>49</v>
      </c>
      <c r="D97" s="53" t="s">
        <v>103</v>
      </c>
      <c r="E97" s="53" t="s">
        <v>123</v>
      </c>
      <c r="F97" s="53"/>
      <c r="G97" s="54">
        <f>G98</f>
        <v>0</v>
      </c>
      <c r="H97" s="54">
        <f>H98</f>
        <v>0</v>
      </c>
      <c r="I97" s="87" t="e">
        <f t="shared" si="4"/>
        <v>#DIV/0!</v>
      </c>
    </row>
    <row r="98" spans="1:9" ht="26.25" hidden="1" customHeight="1" x14ac:dyDescent="0.2">
      <c r="A98" s="12" t="s">
        <v>30</v>
      </c>
      <c r="B98" s="51">
        <v>850</v>
      </c>
      <c r="C98" s="52" t="s">
        <v>49</v>
      </c>
      <c r="D98" s="53" t="s">
        <v>103</v>
      </c>
      <c r="E98" s="53" t="s">
        <v>123</v>
      </c>
      <c r="F98" s="53" t="s">
        <v>31</v>
      </c>
      <c r="G98" s="54"/>
      <c r="H98" s="49"/>
      <c r="I98" s="87" t="e">
        <f t="shared" si="4"/>
        <v>#DIV/0!</v>
      </c>
    </row>
    <row r="99" spans="1:9" ht="36.75" hidden="1" customHeight="1" x14ac:dyDescent="0.2">
      <c r="A99" s="12" t="s">
        <v>124</v>
      </c>
      <c r="B99" s="51">
        <v>850</v>
      </c>
      <c r="C99" s="52" t="s">
        <v>49</v>
      </c>
      <c r="D99" s="53" t="s">
        <v>103</v>
      </c>
      <c r="E99" s="53" t="s">
        <v>125</v>
      </c>
      <c r="F99" s="53"/>
      <c r="G99" s="54">
        <f>G100</f>
        <v>0</v>
      </c>
      <c r="H99" s="54">
        <f>H100</f>
        <v>0</v>
      </c>
      <c r="I99" s="86" t="e">
        <f t="shared" si="4"/>
        <v>#DIV/0!</v>
      </c>
    </row>
    <row r="100" spans="1:9" ht="26.25" hidden="1" customHeight="1" x14ac:dyDescent="0.2">
      <c r="A100" s="12" t="s">
        <v>30</v>
      </c>
      <c r="B100" s="51">
        <v>850</v>
      </c>
      <c r="C100" s="52" t="s">
        <v>49</v>
      </c>
      <c r="D100" s="53" t="s">
        <v>103</v>
      </c>
      <c r="E100" s="53" t="s">
        <v>125</v>
      </c>
      <c r="F100" s="53" t="s">
        <v>31</v>
      </c>
      <c r="G100" s="54"/>
      <c r="H100" s="54"/>
      <c r="I100" s="86" t="e">
        <f t="shared" si="4"/>
        <v>#DIV/0!</v>
      </c>
    </row>
    <row r="101" spans="1:9" ht="15" customHeight="1" x14ac:dyDescent="0.2">
      <c r="A101" s="27" t="s">
        <v>126</v>
      </c>
      <c r="B101" s="38">
        <v>850</v>
      </c>
      <c r="C101" s="39" t="s">
        <v>127</v>
      </c>
      <c r="D101" s="40" t="s">
        <v>11</v>
      </c>
      <c r="E101" s="40"/>
      <c r="F101" s="40"/>
      <c r="G101" s="59">
        <f>G102</f>
        <v>46.9</v>
      </c>
      <c r="H101" s="59">
        <f>H102</f>
        <v>30.51914</v>
      </c>
      <c r="I101" s="86">
        <f t="shared" si="4"/>
        <v>65.072793176972283</v>
      </c>
    </row>
    <row r="102" spans="1:9" s="60" customFormat="1" ht="21" customHeight="1" x14ac:dyDescent="0.2">
      <c r="A102" s="27" t="s">
        <v>128</v>
      </c>
      <c r="B102" s="38">
        <v>850</v>
      </c>
      <c r="C102" s="39" t="s">
        <v>127</v>
      </c>
      <c r="D102" s="40" t="s">
        <v>13</v>
      </c>
      <c r="E102" s="40"/>
      <c r="F102" s="40"/>
      <c r="G102" s="59">
        <f>G103+G106</f>
        <v>46.9</v>
      </c>
      <c r="H102" s="59">
        <f>H103+H106</f>
        <v>30.51914</v>
      </c>
      <c r="I102" s="86">
        <f t="shared" si="4"/>
        <v>65.072793176972283</v>
      </c>
    </row>
    <row r="103" spans="1:9" s="60" customFormat="1" ht="18" customHeight="1" x14ac:dyDescent="0.2">
      <c r="A103" s="11" t="s">
        <v>81</v>
      </c>
      <c r="B103" s="5">
        <v>850</v>
      </c>
      <c r="C103" s="6" t="s">
        <v>127</v>
      </c>
      <c r="D103" s="6" t="s">
        <v>13</v>
      </c>
      <c r="E103" s="6" t="s">
        <v>82</v>
      </c>
      <c r="F103" s="6"/>
      <c r="G103" s="61">
        <f>G104</f>
        <v>46.9</v>
      </c>
      <c r="H103" s="61">
        <f>H104</f>
        <v>30.51914</v>
      </c>
      <c r="I103" s="86">
        <f t="shared" si="4"/>
        <v>65.072793176972283</v>
      </c>
    </row>
    <row r="104" spans="1:9" s="60" customFormat="1" ht="24" customHeight="1" x14ac:dyDescent="0.2">
      <c r="A104" s="11" t="s">
        <v>129</v>
      </c>
      <c r="B104" s="5">
        <v>850</v>
      </c>
      <c r="C104" s="6" t="s">
        <v>127</v>
      </c>
      <c r="D104" s="6" t="s">
        <v>13</v>
      </c>
      <c r="E104" s="6" t="s">
        <v>130</v>
      </c>
      <c r="F104" s="6"/>
      <c r="G104" s="61">
        <f>G105</f>
        <v>46.9</v>
      </c>
      <c r="H104" s="61">
        <f>H105</f>
        <v>30.51914</v>
      </c>
      <c r="I104" s="86">
        <f t="shared" si="4"/>
        <v>65.072793176972283</v>
      </c>
    </row>
    <row r="105" spans="1:9" s="60" customFormat="1" ht="24" customHeight="1" x14ac:dyDescent="0.2">
      <c r="A105" s="12" t="s">
        <v>30</v>
      </c>
      <c r="B105" s="5">
        <v>850</v>
      </c>
      <c r="C105" s="6" t="s">
        <v>127</v>
      </c>
      <c r="D105" s="6" t="s">
        <v>13</v>
      </c>
      <c r="E105" s="6" t="s">
        <v>130</v>
      </c>
      <c r="F105" s="6" t="s">
        <v>31</v>
      </c>
      <c r="G105" s="61">
        <v>46.9</v>
      </c>
      <c r="H105" s="83">
        <v>30.51914</v>
      </c>
      <c r="I105" s="86">
        <f t="shared" si="4"/>
        <v>65.072793176972283</v>
      </c>
    </row>
    <row r="106" spans="1:9" s="60" customFormat="1" ht="0.75" customHeight="1" x14ac:dyDescent="0.2">
      <c r="A106" s="12" t="s">
        <v>131</v>
      </c>
      <c r="B106" s="5">
        <v>850</v>
      </c>
      <c r="C106" s="6" t="s">
        <v>127</v>
      </c>
      <c r="D106" s="6" t="s">
        <v>13</v>
      </c>
      <c r="E106" s="6" t="s">
        <v>132</v>
      </c>
      <c r="F106" s="6"/>
      <c r="G106" s="41">
        <f>G107</f>
        <v>0</v>
      </c>
      <c r="H106" s="23"/>
      <c r="I106" s="87" t="e">
        <f t="shared" si="4"/>
        <v>#DIV/0!</v>
      </c>
    </row>
    <row r="107" spans="1:9" s="60" customFormat="1" ht="24" hidden="1" customHeight="1" x14ac:dyDescent="0.2">
      <c r="A107" s="12" t="s">
        <v>30</v>
      </c>
      <c r="B107" s="5">
        <v>850</v>
      </c>
      <c r="C107" s="6" t="s">
        <v>127</v>
      </c>
      <c r="D107" s="6" t="s">
        <v>13</v>
      </c>
      <c r="E107" s="6" t="s">
        <v>132</v>
      </c>
      <c r="F107" s="6" t="s">
        <v>31</v>
      </c>
      <c r="G107" s="41"/>
      <c r="H107" s="23"/>
      <c r="I107" s="87" t="e">
        <f t="shared" si="4"/>
        <v>#DIV/0!</v>
      </c>
    </row>
    <row r="108" spans="1:9" s="60" customFormat="1" ht="24" customHeight="1" x14ac:dyDescent="0.2">
      <c r="A108" s="4" t="s">
        <v>133</v>
      </c>
      <c r="B108" s="5">
        <v>850</v>
      </c>
      <c r="C108" s="6" t="s">
        <v>134</v>
      </c>
      <c r="D108" s="32" t="s">
        <v>11</v>
      </c>
      <c r="E108" s="32"/>
      <c r="F108" s="32"/>
      <c r="G108" s="33">
        <f t="shared" ref="G108:H111" si="5">G109</f>
        <v>53.2</v>
      </c>
      <c r="H108" s="33">
        <f t="shared" si="5"/>
        <v>0</v>
      </c>
      <c r="I108" s="87">
        <f t="shared" si="4"/>
        <v>0</v>
      </c>
    </row>
    <row r="109" spans="1:9" s="60" customFormat="1" ht="18.75" customHeight="1" x14ac:dyDescent="0.2">
      <c r="A109" s="4" t="s">
        <v>135</v>
      </c>
      <c r="B109" s="5">
        <v>850</v>
      </c>
      <c r="C109" s="6" t="s">
        <v>134</v>
      </c>
      <c r="D109" s="32" t="s">
        <v>13</v>
      </c>
      <c r="E109" s="32"/>
      <c r="F109" s="32"/>
      <c r="G109" s="62">
        <f t="shared" si="5"/>
        <v>53.2</v>
      </c>
      <c r="H109" s="62">
        <f t="shared" si="5"/>
        <v>0</v>
      </c>
      <c r="I109" s="87">
        <f t="shared" si="4"/>
        <v>0</v>
      </c>
    </row>
    <row r="110" spans="1:9" ht="14.25" customHeight="1" x14ac:dyDescent="0.2">
      <c r="A110" s="11" t="s">
        <v>136</v>
      </c>
      <c r="B110" s="5">
        <v>850</v>
      </c>
      <c r="C110" s="6" t="s">
        <v>134</v>
      </c>
      <c r="D110" s="6" t="s">
        <v>13</v>
      </c>
      <c r="E110" s="6" t="s">
        <v>137</v>
      </c>
      <c r="F110" s="6"/>
      <c r="G110" s="35">
        <f t="shared" si="5"/>
        <v>53.2</v>
      </c>
      <c r="H110" s="35">
        <f t="shared" si="5"/>
        <v>0</v>
      </c>
      <c r="I110" s="87">
        <f t="shared" si="4"/>
        <v>0</v>
      </c>
    </row>
    <row r="111" spans="1:9" ht="27" customHeight="1" x14ac:dyDescent="0.2">
      <c r="A111" s="11" t="s">
        <v>138</v>
      </c>
      <c r="B111" s="5">
        <v>850</v>
      </c>
      <c r="C111" s="6" t="s">
        <v>134</v>
      </c>
      <c r="D111" s="6" t="s">
        <v>13</v>
      </c>
      <c r="E111" s="6" t="s">
        <v>139</v>
      </c>
      <c r="F111" s="6"/>
      <c r="G111" s="35">
        <f t="shared" si="5"/>
        <v>53.2</v>
      </c>
      <c r="H111" s="35">
        <f t="shared" si="5"/>
        <v>0</v>
      </c>
      <c r="I111" s="87">
        <f t="shared" si="4"/>
        <v>0</v>
      </c>
    </row>
    <row r="112" spans="1:9" ht="25.5" customHeight="1" x14ac:dyDescent="0.2">
      <c r="A112" s="11" t="s">
        <v>140</v>
      </c>
      <c r="B112" s="5">
        <v>850</v>
      </c>
      <c r="C112" s="6" t="s">
        <v>134</v>
      </c>
      <c r="D112" s="6" t="s">
        <v>13</v>
      </c>
      <c r="E112" s="6" t="s">
        <v>139</v>
      </c>
      <c r="F112" s="6" t="s">
        <v>141</v>
      </c>
      <c r="G112" s="35">
        <v>53.2</v>
      </c>
      <c r="H112" s="82"/>
      <c r="I112" s="87">
        <f t="shared" si="4"/>
        <v>0</v>
      </c>
    </row>
    <row r="113" spans="1:10" ht="22.5" hidden="1" customHeight="1" x14ac:dyDescent="0.2">
      <c r="A113" s="19" t="s">
        <v>142</v>
      </c>
      <c r="B113" s="5">
        <v>850</v>
      </c>
      <c r="C113" s="6" t="s">
        <v>66</v>
      </c>
      <c r="D113" s="6" t="s">
        <v>11</v>
      </c>
      <c r="E113" s="6"/>
      <c r="F113" s="6"/>
      <c r="G113" s="15">
        <f>G114</f>
        <v>0</v>
      </c>
      <c r="H113" s="23"/>
      <c r="I113" s="87" t="e">
        <f t="shared" si="4"/>
        <v>#DIV/0!</v>
      </c>
    </row>
    <row r="114" spans="1:10" ht="22.5" hidden="1" customHeight="1" x14ac:dyDescent="0.2">
      <c r="A114" s="19" t="s">
        <v>143</v>
      </c>
      <c r="B114" s="5">
        <v>850</v>
      </c>
      <c r="C114" s="6" t="s">
        <v>66</v>
      </c>
      <c r="D114" s="32" t="s">
        <v>15</v>
      </c>
      <c r="E114" s="32"/>
      <c r="F114" s="32"/>
      <c r="G114" s="36">
        <f>G115</f>
        <v>0</v>
      </c>
      <c r="H114" s="34"/>
      <c r="I114" s="87" t="e">
        <f t="shared" si="4"/>
        <v>#DIV/0!</v>
      </c>
    </row>
    <row r="115" spans="1:10" ht="22.5" hidden="1" customHeight="1" x14ac:dyDescent="0.2">
      <c r="A115" s="11" t="s">
        <v>144</v>
      </c>
      <c r="B115" s="5">
        <v>850</v>
      </c>
      <c r="C115" s="6" t="s">
        <v>66</v>
      </c>
      <c r="D115" s="32" t="s">
        <v>15</v>
      </c>
      <c r="E115" s="32" t="s">
        <v>145</v>
      </c>
      <c r="F115" s="32"/>
      <c r="G115" s="36">
        <f>G116</f>
        <v>0</v>
      </c>
      <c r="H115" s="23"/>
      <c r="I115" s="87" t="e">
        <f t="shared" si="4"/>
        <v>#DIV/0!</v>
      </c>
    </row>
    <row r="116" spans="1:10" ht="24.75" hidden="1" customHeight="1" x14ac:dyDescent="0.2">
      <c r="A116" s="63" t="s">
        <v>30</v>
      </c>
      <c r="B116" s="38">
        <v>850</v>
      </c>
      <c r="C116" s="39" t="s">
        <v>66</v>
      </c>
      <c r="D116" s="40" t="s">
        <v>15</v>
      </c>
      <c r="E116" s="40" t="s">
        <v>145</v>
      </c>
      <c r="F116" s="40" t="s">
        <v>31</v>
      </c>
      <c r="G116" s="41"/>
      <c r="H116" s="23"/>
      <c r="I116" s="87" t="e">
        <f t="shared" si="4"/>
        <v>#DIV/0!</v>
      </c>
    </row>
    <row r="117" spans="1:10" s="65" customFormat="1" ht="14.25" customHeight="1" x14ac:dyDescent="0.2">
      <c r="A117" s="97" t="s">
        <v>146</v>
      </c>
      <c r="B117" s="97"/>
      <c r="C117" s="97"/>
      <c r="D117" s="97"/>
      <c r="E117" s="97"/>
      <c r="F117" s="97"/>
      <c r="G117" s="64">
        <f>SUM(G14)</f>
        <v>2206.5072300000002</v>
      </c>
      <c r="H117" s="64">
        <f>SUM(H14)</f>
        <v>378.26388999999995</v>
      </c>
      <c r="I117" s="86">
        <f t="shared" si="4"/>
        <v>17.143106755195173</v>
      </c>
    </row>
    <row r="118" spans="1:10" ht="26.25" customHeight="1" x14ac:dyDescent="0.2">
      <c r="G118" s="68"/>
      <c r="H118" s="69"/>
    </row>
    <row r="119" spans="1:10" ht="25.5" customHeight="1" x14ac:dyDescent="0.2">
      <c r="G119" s="70"/>
      <c r="H119" s="71"/>
    </row>
    <row r="120" spans="1:10" ht="25.5" customHeight="1" x14ac:dyDescent="0.2">
      <c r="G120" s="70"/>
      <c r="H120" s="72"/>
    </row>
    <row r="121" spans="1:10" ht="13.5" customHeight="1" x14ac:dyDescent="0.2">
      <c r="G121" s="73"/>
    </row>
    <row r="122" spans="1:10" ht="23.25" customHeight="1" x14ac:dyDescent="0.2">
      <c r="G122" s="73"/>
      <c r="J122" s="74"/>
    </row>
    <row r="123" spans="1:10" ht="18.75" customHeight="1" x14ac:dyDescent="0.2">
      <c r="G123" s="73"/>
    </row>
    <row r="124" spans="1:10" x14ac:dyDescent="0.2">
      <c r="G124" s="73"/>
    </row>
    <row r="125" spans="1:10" x14ac:dyDescent="0.2">
      <c r="G125" s="73"/>
    </row>
    <row r="126" spans="1:10" ht="13.5" x14ac:dyDescent="0.25">
      <c r="A126" s="75"/>
      <c r="B126" s="76"/>
      <c r="C126" s="76"/>
      <c r="D126" s="76"/>
      <c r="E126" s="76"/>
      <c r="F126" s="76"/>
      <c r="G126" s="77"/>
    </row>
    <row r="127" spans="1:10" ht="13.5" x14ac:dyDescent="0.2">
      <c r="A127" s="75"/>
      <c r="B127" s="76"/>
      <c r="C127" s="76"/>
      <c r="D127" s="76"/>
      <c r="E127" s="76"/>
      <c r="F127" s="76"/>
      <c r="G127" s="78"/>
    </row>
    <row r="128" spans="1:10" ht="13.5" x14ac:dyDescent="0.25">
      <c r="A128" s="75"/>
      <c r="B128" s="76"/>
      <c r="C128" s="76"/>
      <c r="D128" s="76"/>
      <c r="E128" s="76"/>
      <c r="F128" s="76"/>
      <c r="G128" s="77"/>
    </row>
    <row r="129" spans="1:7" ht="13.5" x14ac:dyDescent="0.25">
      <c r="A129" s="75"/>
      <c r="B129" s="76"/>
      <c r="C129" s="76"/>
      <c r="D129" s="76"/>
      <c r="E129" s="76"/>
      <c r="F129" s="76"/>
      <c r="G129" s="77"/>
    </row>
    <row r="130" spans="1:7" x14ac:dyDescent="0.2">
      <c r="A130" s="75"/>
      <c r="B130" s="76"/>
      <c r="C130" s="76"/>
      <c r="D130" s="76"/>
      <c r="E130" s="76"/>
      <c r="F130" s="76"/>
      <c r="G130" s="79"/>
    </row>
    <row r="131" spans="1:7" x14ac:dyDescent="0.2">
      <c r="A131" s="75"/>
      <c r="B131" s="76"/>
      <c r="C131" s="76"/>
      <c r="D131" s="76"/>
      <c r="E131" s="76"/>
      <c r="F131" s="76"/>
      <c r="G131" s="79"/>
    </row>
    <row r="132" spans="1:7" x14ac:dyDescent="0.2">
      <c r="A132" s="75"/>
      <c r="B132" s="76"/>
      <c r="C132" s="76"/>
      <c r="D132" s="76"/>
      <c r="E132" s="76"/>
      <c r="F132" s="76"/>
      <c r="G132" s="79"/>
    </row>
    <row r="133" spans="1:7" x14ac:dyDescent="0.2">
      <c r="A133" s="75"/>
      <c r="B133" s="76"/>
      <c r="C133" s="76"/>
      <c r="D133" s="76"/>
      <c r="E133" s="76"/>
      <c r="F133" s="76"/>
      <c r="G133" s="79"/>
    </row>
    <row r="134" spans="1:7" x14ac:dyDescent="0.2">
      <c r="A134" s="75"/>
      <c r="B134" s="76"/>
      <c r="C134" s="76"/>
      <c r="D134" s="76"/>
      <c r="E134" s="76"/>
      <c r="F134" s="76"/>
      <c r="G134" s="80"/>
    </row>
    <row r="135" spans="1:7" ht="13.5" x14ac:dyDescent="0.25">
      <c r="A135" s="75"/>
      <c r="B135" s="76"/>
      <c r="C135" s="76"/>
      <c r="D135" s="76"/>
      <c r="E135" s="76"/>
      <c r="F135" s="76"/>
      <c r="G135" s="77"/>
    </row>
    <row r="136" spans="1:7" x14ac:dyDescent="0.2">
      <c r="A136" s="75"/>
      <c r="B136" s="76"/>
      <c r="C136" s="76"/>
      <c r="D136" s="76"/>
      <c r="E136" s="76"/>
      <c r="F136" s="76"/>
      <c r="G136" s="76"/>
    </row>
    <row r="137" spans="1:7" x14ac:dyDescent="0.2">
      <c r="A137" s="75"/>
      <c r="G137" s="79"/>
    </row>
    <row r="138" spans="1:7" x14ac:dyDescent="0.2">
      <c r="A138" s="75"/>
      <c r="G138" s="79"/>
    </row>
    <row r="139" spans="1:7" x14ac:dyDescent="0.2">
      <c r="A139" s="75"/>
      <c r="G139" s="79"/>
    </row>
    <row r="140" spans="1:7" ht="13.5" x14ac:dyDescent="0.25">
      <c r="A140" s="75"/>
      <c r="G140" s="77"/>
    </row>
    <row r="141" spans="1:7" ht="13.5" x14ac:dyDescent="0.25">
      <c r="A141" s="75"/>
      <c r="G141" s="77"/>
    </row>
    <row r="142" spans="1:7" ht="13.5" x14ac:dyDescent="0.25">
      <c r="A142" s="75"/>
      <c r="G142" s="77"/>
    </row>
    <row r="143" spans="1:7" ht="13.5" x14ac:dyDescent="0.25">
      <c r="G143" s="77"/>
    </row>
    <row r="144" spans="1:7" ht="13.5" x14ac:dyDescent="0.25">
      <c r="G144" s="77"/>
    </row>
    <row r="145" spans="7:7" x14ac:dyDescent="0.2">
      <c r="G145" s="81"/>
    </row>
    <row r="146" spans="7:7" x14ac:dyDescent="0.2">
      <c r="G146" s="81"/>
    </row>
    <row r="147" spans="7:7" x14ac:dyDescent="0.2">
      <c r="G147" s="73"/>
    </row>
    <row r="148" spans="7:7" x14ac:dyDescent="0.2">
      <c r="G148" s="73"/>
    </row>
    <row r="149" spans="7:7" x14ac:dyDescent="0.2">
      <c r="G149" s="73"/>
    </row>
    <row r="150" spans="7:7" x14ac:dyDescent="0.2">
      <c r="G150" s="73"/>
    </row>
    <row r="151" spans="7:7" x14ac:dyDescent="0.2">
      <c r="G151" s="73"/>
    </row>
    <row r="152" spans="7:7" x14ac:dyDescent="0.2">
      <c r="G152" s="73"/>
    </row>
    <row r="153" spans="7:7" x14ac:dyDescent="0.2">
      <c r="G153" s="73"/>
    </row>
    <row r="154" spans="7:7" x14ac:dyDescent="0.2">
      <c r="G154" s="73"/>
    </row>
    <row r="155" spans="7:7" x14ac:dyDescent="0.2">
      <c r="G155" s="73"/>
    </row>
    <row r="156" spans="7:7" x14ac:dyDescent="0.2">
      <c r="G156" s="73"/>
    </row>
    <row r="157" spans="7:7" x14ac:dyDescent="0.2">
      <c r="G157" s="73"/>
    </row>
    <row r="158" spans="7:7" x14ac:dyDescent="0.2">
      <c r="G158" s="73"/>
    </row>
    <row r="159" spans="7:7" x14ac:dyDescent="0.2">
      <c r="G159" s="73"/>
    </row>
    <row r="160" spans="7:7" x14ac:dyDescent="0.2">
      <c r="G160" s="73"/>
    </row>
    <row r="161" spans="7:7" x14ac:dyDescent="0.2">
      <c r="G161" s="73"/>
    </row>
    <row r="162" spans="7:7" x14ac:dyDescent="0.2">
      <c r="G162" s="73"/>
    </row>
    <row r="163" spans="7:7" x14ac:dyDescent="0.2">
      <c r="G163" s="73"/>
    </row>
    <row r="164" spans="7:7" x14ac:dyDescent="0.2">
      <c r="G164" s="73"/>
    </row>
    <row r="165" spans="7:7" x14ac:dyDescent="0.2">
      <c r="G165" s="73"/>
    </row>
  </sheetData>
  <mergeCells count="20">
    <mergeCell ref="A2:D2"/>
    <mergeCell ref="A3:H3"/>
    <mergeCell ref="A117:F117"/>
    <mergeCell ref="A11:A13"/>
    <mergeCell ref="B11:F11"/>
    <mergeCell ref="A4:I4"/>
    <mergeCell ref="A5:I5"/>
    <mergeCell ref="A6:I6"/>
    <mergeCell ref="A7:I7"/>
    <mergeCell ref="A8:I8"/>
    <mergeCell ref="I11:I13"/>
    <mergeCell ref="A9:I9"/>
    <mergeCell ref="A10:I10"/>
    <mergeCell ref="G11:G13"/>
    <mergeCell ref="H11:H13"/>
    <mergeCell ref="B12:B13"/>
    <mergeCell ref="C12:C13"/>
    <mergeCell ref="D12:D13"/>
    <mergeCell ref="E12:E13"/>
    <mergeCell ref="F12:F13"/>
  </mergeCells>
  <pageMargins left="0.9055118110236221" right="0.31496062992125984" top="0.74803149606299213" bottom="0.74803149606299213" header="0.31496062992125984" footer="0.31496062992125984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2019-03-19T08:35:09Z</cp:lastPrinted>
  <dcterms:created xsi:type="dcterms:W3CDTF">2019-03-07T07:57:21Z</dcterms:created>
  <dcterms:modified xsi:type="dcterms:W3CDTF">2019-10-24T07:06:45Z</dcterms:modified>
</cp:coreProperties>
</file>